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9375" windowHeight="4965" activeTab="0"/>
  </bookViews>
  <sheets>
    <sheet name="Cum Normal" sheetId="1" r:id="rId1"/>
    <sheet name="Binom Prob" sheetId="2" r:id="rId2"/>
    <sheet name="T Distribution" sheetId="3" r:id="rId3"/>
    <sheet name="Chi-Square" sheetId="4" r:id="rId4"/>
    <sheet name="F, .25" sheetId="5" r:id="rId5"/>
    <sheet name="F, .10" sheetId="6" r:id="rId6"/>
    <sheet name="F, .05" sheetId="7" r:id="rId7"/>
    <sheet name="F, .025" sheetId="8" r:id="rId8"/>
    <sheet name="F, .01" sheetId="9" r:id="rId9"/>
    <sheet name="F, .005" sheetId="10" r:id="rId10"/>
    <sheet name="Factorials" sheetId="11" r:id="rId11"/>
    <sheet name="Binomial Coeff" sheetId="12" r:id="rId12"/>
  </sheets>
  <definedNames>
    <definedName name="alpha" localSheetId="9">'F, .005'!$B$1</definedName>
    <definedName name="alpha" localSheetId="8">'F, .01'!$B$1</definedName>
    <definedName name="alpha" localSheetId="7">'F, .025'!$B$1</definedName>
    <definedName name="alpha" localSheetId="6">'F, .05'!$B$1</definedName>
    <definedName name="alpha" localSheetId="5">'F, .10'!$B$1</definedName>
    <definedName name="alpha">'F, .25'!$B$1</definedName>
    <definedName name="_xlnm.Print_Area" localSheetId="1">'Binom Prob'!$A$4:$L$286</definedName>
    <definedName name="_xlnm.Print_Area" localSheetId="11">'Binomial Coeff'!$A$1:$L$22</definedName>
    <definedName name="_xlnm.Print_Area" localSheetId="3">'Chi-Square'!$C$2:$P$49</definedName>
    <definedName name="_xlnm.Print_Area" localSheetId="0">'Cum Normal'!$A$1:$P$37</definedName>
    <definedName name="_xlnm.Print_Titles" localSheetId="1">'Binom Prob'!$1:$3</definedName>
    <definedName name="_xlnm.Print_Titles" localSheetId="3">'Chi-Square'!$B:$B</definedName>
  </definedNames>
  <calcPr fullCalcOnLoad="1"/>
</workbook>
</file>

<file path=xl/sharedStrings.xml><?xml version="1.0" encoding="utf-8"?>
<sst xmlns="http://schemas.openxmlformats.org/spreadsheetml/2006/main" count="70" uniqueCount="35">
  <si>
    <t>Table 1: Cumulative Normal Probabilities</t>
  </si>
  <si>
    <t>Table 1: Cumulative Normal Probabilities (Continued)</t>
  </si>
  <si>
    <t>z</t>
  </si>
  <si>
    <t>F(z)</t>
  </si>
  <si>
    <t>Table 2:  Binomial Probabilities</t>
  </si>
  <si>
    <t>N</t>
  </si>
  <si>
    <t>r</t>
  </si>
  <si>
    <t>Table 3:  Upper percentage points of the t distribution</t>
  </si>
  <si>
    <t>v</t>
  </si>
  <si>
    <t>Q = 0.4
2Q = 0.8</t>
  </si>
  <si>
    <t>0.25
0.50</t>
  </si>
  <si>
    <t>0.10
0.20</t>
  </si>
  <si>
    <t>0.05
0.10</t>
  </si>
  <si>
    <t>0.025
0.050</t>
  </si>
  <si>
    <t>0.01
0.02</t>
  </si>
  <si>
    <t>0.005
0.010</t>
  </si>
  <si>
    <t>0.001
0.002</t>
  </si>
  <si>
    <t>.0005
.0010</t>
  </si>
  <si>
    <t>¥</t>
  </si>
  <si>
    <t>Table 4: Upper percentage points of the chi-square distribution</t>
  </si>
  <si>
    <t>Table 4: Upper percentage points of the chi-square distribution (cont.)</t>
  </si>
  <si>
    <t xml:space="preserve">     Q
v</t>
  </si>
  <si>
    <t>z(q)</t>
  </si>
  <si>
    <t>Table 5-1:  Percentage points of the F distribution, upper 25% points</t>
  </si>
  <si>
    <t xml:space="preserve">    v1
v2</t>
  </si>
  <si>
    <t>Table 5-2:  Percentage points of the F distribution, upper 10% points</t>
  </si>
  <si>
    <t>Table 5-3:  Percentage points of the F distribution, upper 5% points</t>
  </si>
  <si>
    <t>Table 5-4:  Percentage points of the F distribution, upper 2.5% points</t>
  </si>
  <si>
    <t>Table 5-5:  Percentage points of the F distribution, upper 1% points</t>
  </si>
  <si>
    <t>Table 5-6:  Percentage points of the F distribution, upper 0.5% points</t>
  </si>
  <si>
    <t>Table 6 (Hays Table 8):  Factorials of Integers</t>
  </si>
  <si>
    <t>n</t>
  </si>
  <si>
    <t>n!</t>
  </si>
  <si>
    <t>Table 7 (Hays Table 9):  Binomial coefficients</t>
  </si>
  <si>
    <t xml:space="preserve">      r
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</si>
</sst>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"/>
    <numFmt numFmtId="166" formatCode="0.00000000"/>
    <numFmt numFmtId="167" formatCode="0.0000"/>
    <numFmt numFmtId="168" formatCode=";;;"/>
    <numFmt numFmtId="169" formatCode="0.00000"/>
    <numFmt numFmtId="170" formatCode="0.000000"/>
    <numFmt numFmtId="171" formatCode="0.0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0000E+00"/>
    <numFmt numFmtId="177" formatCode="0.0000E+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sz val="10"/>
      <name val="Symbol"/>
      <family val="1"/>
    </font>
    <font>
      <sz val="8"/>
      <name val="Arial"/>
      <family val="0"/>
    </font>
    <font>
      <sz val="8"/>
      <name val="Symbol"/>
      <family val="1"/>
    </font>
    <font>
      <sz val="7"/>
      <name val="Arial"/>
      <family val="0"/>
    </font>
    <font>
      <sz val="6"/>
      <name val="Arial"/>
      <family val="2"/>
    </font>
    <font>
      <sz val="7.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0" fontId="4" fillId="0" borderId="0" xfId="0" applyFont="1" applyAlignment="1">
      <alignment horizontal="centerContinuous" vertical="center"/>
    </xf>
    <xf numFmtId="167" fontId="4" fillId="0" borderId="1" xfId="0" applyNumberFormat="1" applyFont="1" applyBorder="1" applyAlignment="1">
      <alignment horizontal="centerContinuous" vertical="center"/>
    </xf>
    <xf numFmtId="167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65" fontId="0" fillId="0" borderId="2" xfId="0" applyNumberFormat="1" applyBorder="1" applyAlignment="1">
      <alignment/>
    </xf>
    <xf numFmtId="165" fontId="0" fillId="0" borderId="2" xfId="0" applyNumberFormat="1" applyFill="1" applyBorder="1" applyAlignment="1">
      <alignment/>
    </xf>
    <xf numFmtId="167" fontId="0" fillId="0" borderId="2" xfId="0" applyNumberFormat="1" applyBorder="1" applyAlignment="1">
      <alignment/>
    </xf>
    <xf numFmtId="167" fontId="0" fillId="0" borderId="2" xfId="0" applyNumberFormat="1" applyFill="1" applyBorder="1" applyAlignment="1">
      <alignment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vertical="top"/>
    </xf>
    <xf numFmtId="167" fontId="4" fillId="0" borderId="0" xfId="0" applyNumberFormat="1" applyFont="1" applyBorder="1" applyAlignment="1">
      <alignment horizontal="centerContinuous" vertical="top"/>
    </xf>
    <xf numFmtId="167" fontId="4" fillId="0" borderId="0" xfId="0" applyNumberFormat="1" applyFont="1" applyFill="1" applyBorder="1" applyAlignment="1">
      <alignment horizontal="centerContinuous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3" xfId="0" applyFont="1" applyBorder="1" applyAlignment="1">
      <alignment wrapText="1"/>
    </xf>
    <xf numFmtId="2" fontId="8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 horizontal="centerContinuous" vertical="top"/>
    </xf>
    <xf numFmtId="0" fontId="8" fillId="0" borderId="3" xfId="0" applyFont="1" applyBorder="1" applyAlignment="1">
      <alignment/>
    </xf>
    <xf numFmtId="1" fontId="8" fillId="0" borderId="4" xfId="0" applyNumberFormat="1" applyFont="1" applyBorder="1" applyAlignment="1">
      <alignment wrapText="1"/>
    </xf>
    <xf numFmtId="1" fontId="8" fillId="0" borderId="4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Continuous" vertical="top"/>
    </xf>
    <xf numFmtId="1" fontId="6" fillId="0" borderId="5" xfId="0" applyNumberFormat="1" applyFont="1" applyBorder="1" applyAlignment="1">
      <alignment vertical="top"/>
    </xf>
    <xf numFmtId="1" fontId="7" fillId="0" borderId="5" xfId="0" applyNumberFormat="1" applyFont="1" applyBorder="1" applyAlignment="1">
      <alignment horizontal="right" vertical="top"/>
    </xf>
    <xf numFmtId="0" fontId="6" fillId="0" borderId="3" xfId="0" applyFont="1" applyBorder="1" applyAlignment="1">
      <alignment/>
    </xf>
    <xf numFmtId="2" fontId="6" fillId="0" borderId="3" xfId="0" applyNumberFormat="1" applyFont="1" applyBorder="1" applyAlignment="1">
      <alignment/>
    </xf>
    <xf numFmtId="1" fontId="6" fillId="0" borderId="5" xfId="0" applyNumberFormat="1" applyFont="1" applyBorder="1" applyAlignment="1">
      <alignment wrapText="1"/>
    </xf>
    <xf numFmtId="0" fontId="8" fillId="0" borderId="6" xfId="0" applyFont="1" applyBorder="1" applyAlignment="1">
      <alignment/>
    </xf>
    <xf numFmtId="0" fontId="7" fillId="0" borderId="7" xfId="0" applyFont="1" applyBorder="1" applyAlignment="1">
      <alignment horizontal="right"/>
    </xf>
    <xf numFmtId="2" fontId="6" fillId="0" borderId="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10" fillId="0" borderId="7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top"/>
    </xf>
    <xf numFmtId="0" fontId="0" fillId="0" borderId="4" xfId="0" applyBorder="1" applyAlignment="1">
      <alignment/>
    </xf>
    <xf numFmtId="0" fontId="0" fillId="0" borderId="0" xfId="0" applyBorder="1" applyAlignment="1">
      <alignment vertical="top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6" fontId="2" fillId="0" borderId="11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166" fontId="4" fillId="0" borderId="0" xfId="0" applyNumberFormat="1" applyFont="1" applyBorder="1" applyAlignment="1">
      <alignment horizontal="centerContinuous" vertical="top"/>
    </xf>
    <xf numFmtId="2" fontId="2" fillId="0" borderId="1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2" xfId="0" applyFont="1" applyBorder="1" applyAlignment="1">
      <alignment horizontal="right"/>
    </xf>
    <xf numFmtId="2" fontId="0" fillId="0" borderId="14" xfId="0" applyNumberFormat="1" applyFont="1" applyBorder="1" applyAlignment="1">
      <alignment/>
    </xf>
    <xf numFmtId="166" fontId="0" fillId="0" borderId="1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167" fontId="11" fillId="0" borderId="1" xfId="0" applyNumberFormat="1" applyFont="1" applyBorder="1" applyAlignment="1">
      <alignment/>
    </xf>
    <xf numFmtId="167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11" fillId="0" borderId="4" xfId="0" applyNumberFormat="1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0" fontId="0" fillId="0" borderId="4" xfId="0" applyBorder="1" applyAlignment="1">
      <alignment horizontal="right" vertical="center"/>
    </xf>
    <xf numFmtId="0" fontId="0" fillId="0" borderId="17" xfId="0" applyBorder="1" applyAlignment="1">
      <alignment horizontal="right" wrapText="1"/>
    </xf>
    <xf numFmtId="0" fontId="0" fillId="0" borderId="17" xfId="0" applyFill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 wrapText="1"/>
    </xf>
    <xf numFmtId="165" fontId="0" fillId="0" borderId="10" xfId="0" applyNumberFormat="1" applyBorder="1" applyAlignment="1">
      <alignment/>
    </xf>
    <xf numFmtId="0" fontId="0" fillId="0" borderId="6" xfId="0" applyBorder="1" applyAlignment="1">
      <alignment/>
    </xf>
    <xf numFmtId="0" fontId="5" fillId="0" borderId="20" xfId="0" applyFont="1" applyBorder="1" applyAlignment="1">
      <alignment horizontal="right"/>
    </xf>
    <xf numFmtId="165" fontId="0" fillId="0" borderId="21" xfId="0" applyNumberFormat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15" xfId="0" applyNumberFormat="1" applyBorder="1" applyAlignment="1">
      <alignment/>
    </xf>
    <xf numFmtId="0" fontId="4" fillId="0" borderId="0" xfId="0" applyFont="1" applyFill="1" applyBorder="1" applyAlignment="1">
      <alignment horizontal="centerContinuous" vertical="top"/>
    </xf>
    <xf numFmtId="0" fontId="0" fillId="0" borderId="20" xfId="0" applyBorder="1" applyAlignment="1">
      <alignment horizontal="right"/>
    </xf>
    <xf numFmtId="167" fontId="0" fillId="0" borderId="21" xfId="0" applyNumberFormat="1" applyBorder="1" applyAlignment="1">
      <alignment/>
    </xf>
    <xf numFmtId="0" fontId="0" fillId="0" borderId="4" xfId="0" applyBorder="1" applyAlignment="1">
      <alignment horizontal="right" vertical="top"/>
    </xf>
    <xf numFmtId="0" fontId="0" fillId="0" borderId="19" xfId="0" applyBorder="1" applyAlignment="1">
      <alignment horizontal="left" vertical="top" wrapText="1"/>
    </xf>
    <xf numFmtId="167" fontId="0" fillId="0" borderId="17" xfId="0" applyNumberFormat="1" applyBorder="1" applyAlignment="1">
      <alignment horizontal="right" vertical="top" wrapText="1"/>
    </xf>
    <xf numFmtId="167" fontId="0" fillId="0" borderId="17" xfId="0" applyNumberFormat="1" applyFill="1" applyBorder="1" applyAlignment="1">
      <alignment horizontal="right" vertical="top" wrapText="1"/>
    </xf>
    <xf numFmtId="177" fontId="11" fillId="0" borderId="2" xfId="0" applyNumberFormat="1" applyFont="1" applyBorder="1" applyAlignment="1">
      <alignment/>
    </xf>
    <xf numFmtId="0" fontId="0" fillId="0" borderId="13" xfId="0" applyBorder="1" applyAlignment="1">
      <alignment/>
    </xf>
    <xf numFmtId="173" fontId="0" fillId="0" borderId="10" xfId="15" applyNumberFormat="1" applyBorder="1" applyAlignment="1">
      <alignment/>
    </xf>
    <xf numFmtId="176" fontId="0" fillId="0" borderId="10" xfId="15" applyNumberFormat="1" applyBorder="1" applyAlignment="1">
      <alignment/>
    </xf>
    <xf numFmtId="175" fontId="0" fillId="0" borderId="10" xfId="15" applyNumberFormat="1" applyBorder="1" applyAlignment="1">
      <alignment/>
    </xf>
    <xf numFmtId="173" fontId="4" fillId="0" borderId="0" xfId="15" applyNumberFormat="1" applyFont="1" applyBorder="1" applyAlignment="1">
      <alignment horizontal="centerContinuous" vertical="top"/>
    </xf>
    <xf numFmtId="175" fontId="4" fillId="0" borderId="0" xfId="15" applyNumberFormat="1" applyFont="1" applyBorder="1" applyAlignment="1">
      <alignment horizontal="centerContinuous" vertical="top"/>
    </xf>
    <xf numFmtId="0" fontId="0" fillId="0" borderId="12" xfId="0" applyBorder="1" applyAlignment="1">
      <alignment horizontal="right"/>
    </xf>
    <xf numFmtId="173" fontId="0" fillId="0" borderId="11" xfId="15" applyNumberFormat="1" applyBorder="1" applyAlignment="1">
      <alignment horizontal="right"/>
    </xf>
    <xf numFmtId="175" fontId="0" fillId="0" borderId="11" xfId="15" applyNumberFormat="1" applyBorder="1" applyAlignment="1">
      <alignment horizontal="right"/>
    </xf>
    <xf numFmtId="0" fontId="0" fillId="0" borderId="14" xfId="0" applyBorder="1" applyAlignment="1">
      <alignment/>
    </xf>
    <xf numFmtId="176" fontId="0" fillId="0" borderId="15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38100</xdr:rowOff>
    </xdr:from>
    <xdr:to>
      <xdr:col>1</xdr:col>
      <xdr:colOff>352425</xdr:colOff>
      <xdr:row>2</xdr:row>
      <xdr:rowOff>304800</xdr:rowOff>
    </xdr:to>
    <xdr:sp>
      <xdr:nvSpPr>
        <xdr:cNvPr id="1" name="Line 1"/>
        <xdr:cNvSpPr>
          <a:spLocks/>
        </xdr:cNvSpPr>
      </xdr:nvSpPr>
      <xdr:spPr>
        <a:xfrm>
          <a:off x="47625" y="381000"/>
          <a:ext cx="3048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295275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323850"/>
          <a:ext cx="2667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295275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323850"/>
          <a:ext cx="2667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295275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323850"/>
          <a:ext cx="2667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295275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323850"/>
          <a:ext cx="2667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295275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323850"/>
          <a:ext cx="2667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295275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323850"/>
          <a:ext cx="2667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0</xdr:col>
      <xdr:colOff>361950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342900"/>
          <a:ext cx="3238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workbookViewId="0" topLeftCell="A1">
      <selection activeCell="A1" sqref="A1"/>
    </sheetView>
  </sheetViews>
  <sheetFormatPr defaultColWidth="9.140625" defaultRowHeight="15.75" customHeight="1"/>
  <cols>
    <col min="1" max="1" width="10.7109375" style="62" customWidth="1"/>
    <col min="2" max="2" width="11.7109375" style="55" customWidth="1"/>
    <col min="3" max="3" width="10.7109375" style="1" customWidth="1"/>
    <col min="4" max="4" width="11.7109375" style="55" customWidth="1"/>
    <col min="5" max="5" width="10.7109375" style="1" customWidth="1"/>
    <col min="6" max="6" width="11.7109375" style="55" customWidth="1"/>
    <col min="7" max="7" width="10.7109375" style="1" customWidth="1"/>
    <col min="8" max="8" width="11.7109375" style="55" customWidth="1"/>
    <col min="9" max="9" width="10.7109375" style="63" customWidth="1"/>
    <col min="10" max="10" width="11.7109375" style="55" customWidth="1"/>
    <col min="11" max="11" width="10.7109375" style="1" customWidth="1"/>
    <col min="12" max="12" width="11.7109375" style="55" customWidth="1"/>
    <col min="13" max="13" width="10.7109375" style="1" customWidth="1"/>
    <col min="14" max="14" width="11.7109375" style="55" customWidth="1"/>
    <col min="15" max="15" width="10.7109375" style="1" customWidth="1"/>
    <col min="16" max="16" width="11.7109375" style="55" customWidth="1"/>
    <col min="17" max="16384" width="9.140625" style="1" customWidth="1"/>
  </cols>
  <sheetData>
    <row r="1" spans="1:16" s="18" customFormat="1" ht="24" customHeight="1">
      <c r="A1" s="29" t="s">
        <v>0</v>
      </c>
      <c r="B1" s="60"/>
      <c r="C1" s="17"/>
      <c r="D1" s="60"/>
      <c r="E1" s="17"/>
      <c r="F1" s="60"/>
      <c r="G1" s="17"/>
      <c r="H1" s="60"/>
      <c r="I1" s="29" t="s">
        <v>1</v>
      </c>
      <c r="J1" s="60"/>
      <c r="K1" s="17"/>
      <c r="L1" s="60"/>
      <c r="M1" s="17"/>
      <c r="N1" s="60"/>
      <c r="O1" s="17"/>
      <c r="P1" s="60"/>
    </row>
    <row r="2" spans="1:16" s="59" customFormat="1" ht="15.75" customHeight="1">
      <c r="A2" s="61" t="s">
        <v>2</v>
      </c>
      <c r="B2" s="57" t="s">
        <v>3</v>
      </c>
      <c r="C2" s="58" t="s">
        <v>2</v>
      </c>
      <c r="D2" s="57" t="s">
        <v>3</v>
      </c>
      <c r="E2" s="58" t="s">
        <v>2</v>
      </c>
      <c r="F2" s="57" t="s">
        <v>3</v>
      </c>
      <c r="G2" s="58" t="s">
        <v>2</v>
      </c>
      <c r="H2" s="57" t="s">
        <v>3</v>
      </c>
      <c r="I2" s="64" t="s">
        <v>2</v>
      </c>
      <c r="J2" s="57" t="s">
        <v>3</v>
      </c>
      <c r="K2" s="58" t="s">
        <v>2</v>
      </c>
      <c r="L2" s="57" t="s">
        <v>3</v>
      </c>
      <c r="M2" s="58" t="s">
        <v>2</v>
      </c>
      <c r="N2" s="57" t="s">
        <v>3</v>
      </c>
      <c r="O2" s="58" t="s">
        <v>2</v>
      </c>
      <c r="P2" s="57" t="s">
        <v>3</v>
      </c>
    </row>
    <row r="3" spans="1:16" ht="15.75" customHeight="1">
      <c r="A3" s="62">
        <v>0</v>
      </c>
      <c r="B3" s="55">
        <f>NORMSDIST(A3)</f>
        <v>0.4999999997817208</v>
      </c>
      <c r="C3" s="2">
        <v>0.35</v>
      </c>
      <c r="D3" s="55">
        <f aca="true" t="shared" si="0" ref="D3:D27">NORMSDIST(C3)</f>
        <v>0.6368305899434353</v>
      </c>
      <c r="E3" s="2">
        <v>0.7</v>
      </c>
      <c r="F3" s="55">
        <f aca="true" t="shared" si="1" ref="F3:F32">NORMSDIST(E3)</f>
        <v>0.7580364215152197</v>
      </c>
      <c r="G3" s="2">
        <v>1.05</v>
      </c>
      <c r="H3" s="55">
        <f>NORMSDIST(G3)</f>
        <v>0.8531409191525601</v>
      </c>
      <c r="I3" s="62">
        <v>1.4</v>
      </c>
      <c r="J3" s="55">
        <f>NORMSDIST(I3)</f>
        <v>0.9192432887437</v>
      </c>
      <c r="K3" s="2">
        <v>1.75</v>
      </c>
      <c r="L3" s="55">
        <f>NORMSDIST(K3)</f>
        <v>0.959940886433441</v>
      </c>
      <c r="M3" s="2">
        <v>2.1</v>
      </c>
      <c r="N3" s="55">
        <f>NORMSDIST(M3)</f>
        <v>0.9821356425819702</v>
      </c>
      <c r="O3" s="2">
        <v>2.45</v>
      </c>
      <c r="P3" s="55">
        <f>NORMSDIST(O3)</f>
        <v>0.99285718534341</v>
      </c>
    </row>
    <row r="4" spans="1:16" ht="15.75" customHeight="1">
      <c r="A4" s="62">
        <v>0.01</v>
      </c>
      <c r="B4" s="55">
        <f aca="true" t="shared" si="2" ref="B4:B19">NORMSDIST(A4)</f>
        <v>0.5039893788885699</v>
      </c>
      <c r="C4" s="2">
        <v>0.36</v>
      </c>
      <c r="D4" s="55">
        <f t="shared" si="0"/>
        <v>0.6405763743553978</v>
      </c>
      <c r="E4" s="2">
        <v>0.71</v>
      </c>
      <c r="F4" s="55">
        <f t="shared" si="1"/>
        <v>0.7611480060306695</v>
      </c>
      <c r="G4" s="2">
        <v>1.06</v>
      </c>
      <c r="H4" s="55">
        <f>NORMSDIST(G4)</f>
        <v>0.8554276724058718</v>
      </c>
      <c r="I4" s="62">
        <v>1.41</v>
      </c>
      <c r="J4" s="55">
        <f>NORMSDIST(I4)</f>
        <v>0.9207301085491124</v>
      </c>
      <c r="K4" s="2">
        <v>1.76</v>
      </c>
      <c r="L4" s="55">
        <f>NORMSDIST(K4)</f>
        <v>0.9607961422441881</v>
      </c>
      <c r="M4" s="2">
        <v>2.11</v>
      </c>
      <c r="N4" s="55">
        <f>NORMSDIST(M4)</f>
        <v>0.9825708840625719</v>
      </c>
      <c r="O4" s="2">
        <v>2.46</v>
      </c>
      <c r="P4" s="55">
        <f>NORMSDIST(O4)</f>
        <v>0.9930531431303733</v>
      </c>
    </row>
    <row r="5" spans="1:16" ht="15.75" customHeight="1">
      <c r="A5" s="62">
        <v>0.02</v>
      </c>
      <c r="B5" s="55">
        <f t="shared" si="2"/>
        <v>0.5079783538492985</v>
      </c>
      <c r="C5" s="2">
        <v>0.37</v>
      </c>
      <c r="D5" s="55">
        <f t="shared" si="0"/>
        <v>0.6443086987829585</v>
      </c>
      <c r="E5" s="2">
        <v>0.72</v>
      </c>
      <c r="F5" s="55">
        <f t="shared" si="1"/>
        <v>0.7642375764174878</v>
      </c>
      <c r="G5" s="2">
        <v>1.07</v>
      </c>
      <c r="H5" s="55">
        <f aca="true" t="shared" si="3" ref="H5:H20">NORMSDIST(G5)</f>
        <v>0.8576903143673775</v>
      </c>
      <c r="I5" s="62">
        <v>1.42</v>
      </c>
      <c r="J5" s="55">
        <f aca="true" t="shared" si="4" ref="J5:J20">NORMSDIST(I5)</f>
        <v>0.9221961116123817</v>
      </c>
      <c r="K5" s="2">
        <v>1.77</v>
      </c>
      <c r="L5" s="55">
        <f aca="true" t="shared" si="5" ref="L5:L20">NORMSDIST(K5)</f>
        <v>0.9616364773189445</v>
      </c>
      <c r="M5" s="2">
        <v>2.12</v>
      </c>
      <c r="N5" s="55">
        <f aca="true" t="shared" si="6" ref="N5:N20">NORMSDIST(M5)</f>
        <v>0.9829970381322224</v>
      </c>
      <c r="O5" s="2">
        <v>2.47</v>
      </c>
      <c r="P5" s="55">
        <f aca="true" t="shared" si="7" ref="P5:P18">NORMSDIST(O5)</f>
        <v>0.9932443391689222</v>
      </c>
    </row>
    <row r="6" spans="1:16" ht="15.75" customHeight="1">
      <c r="A6" s="62">
        <v>0.03</v>
      </c>
      <c r="B6" s="55">
        <f t="shared" si="2"/>
        <v>0.511966526505256</v>
      </c>
      <c r="C6" s="2">
        <v>0.38</v>
      </c>
      <c r="D6" s="55">
        <f t="shared" si="0"/>
        <v>0.6480272396881436</v>
      </c>
      <c r="E6" s="2">
        <v>0.73</v>
      </c>
      <c r="F6" s="55">
        <f t="shared" si="1"/>
        <v>0.7673049816710736</v>
      </c>
      <c r="G6" s="2">
        <v>1.08</v>
      </c>
      <c r="H6" s="55">
        <f t="shared" si="3"/>
        <v>0.8599288754087275</v>
      </c>
      <c r="I6" s="62">
        <v>1.43</v>
      </c>
      <c r="J6" s="55">
        <f t="shared" si="4"/>
        <v>0.9236414448438071</v>
      </c>
      <c r="K6" s="2">
        <v>1.78</v>
      </c>
      <c r="L6" s="55">
        <f t="shared" si="5"/>
        <v>0.962462069396316</v>
      </c>
      <c r="M6" s="2">
        <v>2.13</v>
      </c>
      <c r="N6" s="55">
        <f t="shared" si="6"/>
        <v>0.9834142528026166</v>
      </c>
      <c r="O6" s="2">
        <v>2.48</v>
      </c>
      <c r="P6" s="55">
        <f t="shared" si="7"/>
        <v>0.9934308705162918</v>
      </c>
    </row>
    <row r="7" spans="1:16" ht="15.75" customHeight="1">
      <c r="A7" s="62">
        <v>0.04</v>
      </c>
      <c r="B7" s="55">
        <f t="shared" si="2"/>
        <v>0.5159534988859404</v>
      </c>
      <c r="C7" s="2">
        <v>0.39</v>
      </c>
      <c r="D7" s="55">
        <f t="shared" si="0"/>
        <v>0.6517316774781998</v>
      </c>
      <c r="E7" s="2">
        <v>0.74</v>
      </c>
      <c r="F7" s="55">
        <f t="shared" si="1"/>
        <v>0.7703500762881015</v>
      </c>
      <c r="G7" s="2">
        <v>1.09</v>
      </c>
      <c r="H7" s="55">
        <f t="shared" si="3"/>
        <v>0.8621433903681693</v>
      </c>
      <c r="I7" s="62">
        <v>1.44</v>
      </c>
      <c r="J7" s="55">
        <f t="shared" si="4"/>
        <v>0.9250662571867133</v>
      </c>
      <c r="K7" s="2">
        <v>1.79</v>
      </c>
      <c r="L7" s="55">
        <f t="shared" si="5"/>
        <v>0.9632730960193474</v>
      </c>
      <c r="M7" s="2">
        <v>2.14</v>
      </c>
      <c r="N7" s="55">
        <f t="shared" si="6"/>
        <v>0.9838226747497777</v>
      </c>
      <c r="O7" s="2">
        <v>2.49</v>
      </c>
      <c r="P7" s="55">
        <f t="shared" si="7"/>
        <v>0.9936128327832757</v>
      </c>
    </row>
    <row r="8" spans="1:16" ht="15.75" customHeight="1">
      <c r="A8" s="62">
        <v>0.05</v>
      </c>
      <c r="B8" s="55">
        <f t="shared" si="2"/>
        <v>0.5199388733314434</v>
      </c>
      <c r="C8" s="2">
        <v>0.4</v>
      </c>
      <c r="D8" s="55">
        <f t="shared" si="0"/>
        <v>0.6554216965868767</v>
      </c>
      <c r="E8" s="2">
        <v>0.75</v>
      </c>
      <c r="F8" s="55">
        <f t="shared" si="1"/>
        <v>0.7733727202702082</v>
      </c>
      <c r="G8" s="2">
        <v>1.1</v>
      </c>
      <c r="H8" s="55">
        <f t="shared" si="3"/>
        <v>0.8643338984923838</v>
      </c>
      <c r="I8" s="62">
        <v>1.45</v>
      </c>
      <c r="J8" s="55">
        <f t="shared" si="4"/>
        <v>0.9264706995443375</v>
      </c>
      <c r="K8" s="2">
        <v>1.8</v>
      </c>
      <c r="L8" s="55">
        <f t="shared" si="5"/>
        <v>0.9640697344861769</v>
      </c>
      <c r="M8" s="2">
        <v>2.15</v>
      </c>
      <c r="N8" s="55">
        <f t="shared" si="6"/>
        <v>0.9842224492985994</v>
      </c>
      <c r="O8" s="2">
        <v>2.5</v>
      </c>
      <c r="P8" s="55">
        <f t="shared" si="7"/>
        <v>0.9937903201412543</v>
      </c>
    </row>
    <row r="9" spans="1:16" ht="15.75" customHeight="1">
      <c r="A9" s="62">
        <v>0.06</v>
      </c>
      <c r="B9" s="55">
        <f t="shared" si="2"/>
        <v>0.5239222526145937</v>
      </c>
      <c r="C9" s="2">
        <v>0.41</v>
      </c>
      <c r="D9" s="55">
        <f t="shared" si="0"/>
        <v>0.6590969855537577</v>
      </c>
      <c r="E9" s="2">
        <v>0.76</v>
      </c>
      <c r="F9" s="55">
        <f t="shared" si="1"/>
        <v>0.7763727791254601</v>
      </c>
      <c r="G9" s="2">
        <v>1.11</v>
      </c>
      <c r="H9" s="55">
        <f t="shared" si="3"/>
        <v>0.8665004433771961</v>
      </c>
      <c r="I9" s="62">
        <v>1.46</v>
      </c>
      <c r="J9" s="55">
        <f t="shared" si="4"/>
        <v>0.9278549247069756</v>
      </c>
      <c r="K9" s="2">
        <v>1.81</v>
      </c>
      <c r="L9" s="55">
        <f t="shared" si="5"/>
        <v>0.964852161801657</v>
      </c>
      <c r="M9" s="2">
        <v>2.16</v>
      </c>
      <c r="N9" s="55">
        <f t="shared" si="6"/>
        <v>0.9846137204082503</v>
      </c>
      <c r="O9" s="2">
        <v>2.51</v>
      </c>
      <c r="P9" s="55">
        <f t="shared" si="7"/>
        <v>0.9939634253296187</v>
      </c>
    </row>
    <row r="10" spans="1:16" ht="15.75" customHeight="1">
      <c r="A10" s="62">
        <v>0.07</v>
      </c>
      <c r="B10" s="55">
        <f t="shared" si="2"/>
        <v>0.5279032400627373</v>
      </c>
      <c r="C10" s="2">
        <v>0.42</v>
      </c>
      <c r="D10" s="55">
        <f t="shared" si="0"/>
        <v>0.6627572371016214</v>
      </c>
      <c r="E10" s="2">
        <v>0.77</v>
      </c>
      <c r="F10" s="55">
        <f t="shared" si="1"/>
        <v>0.7793501238676122</v>
      </c>
      <c r="G10" s="2">
        <v>1.12</v>
      </c>
      <c r="H10" s="55">
        <f t="shared" si="3"/>
        <v>0.8686430729071999</v>
      </c>
      <c r="I10" s="62">
        <v>1.47</v>
      </c>
      <c r="J10" s="55">
        <f t="shared" si="4"/>
        <v>0.929219087279422</v>
      </c>
      <c r="K10" s="2">
        <v>1.82</v>
      </c>
      <c r="L10" s="55">
        <f t="shared" si="5"/>
        <v>0.9656205546299497</v>
      </c>
      <c r="M10" s="2">
        <v>2.17</v>
      </c>
      <c r="N10" s="55">
        <f t="shared" si="6"/>
        <v>0.9849966306584269</v>
      </c>
      <c r="O10" s="2">
        <v>2.52</v>
      </c>
      <c r="P10" s="55">
        <f t="shared" si="7"/>
        <v>0.9941322396635777</v>
      </c>
    </row>
    <row r="11" spans="1:16" ht="15.75" customHeight="1">
      <c r="A11" s="62">
        <v>0.08</v>
      </c>
      <c r="B11" s="55">
        <f t="shared" si="2"/>
        <v>0.5318814396791026</v>
      </c>
      <c r="C11" s="2">
        <v>0.43</v>
      </c>
      <c r="D11" s="55">
        <f t="shared" si="0"/>
        <v>0.6664021482117876</v>
      </c>
      <c r="E11" s="2">
        <v>0.78</v>
      </c>
      <c r="F11" s="55">
        <f t="shared" si="1"/>
        <v>0.7823046310131823</v>
      </c>
      <c r="G11" s="2">
        <v>1.13</v>
      </c>
      <c r="H11" s="55">
        <f t="shared" si="3"/>
        <v>0.8707618391943381</v>
      </c>
      <c r="I11" s="62">
        <v>1.48</v>
      </c>
      <c r="J11" s="55">
        <f t="shared" si="4"/>
        <v>0.930563343608731</v>
      </c>
      <c r="K11" s="2">
        <v>1.83</v>
      </c>
      <c r="L11" s="55">
        <f t="shared" si="5"/>
        <v>0.9663750892481022</v>
      </c>
      <c r="M11" s="2">
        <v>2.18</v>
      </c>
      <c r="N11" s="55">
        <f t="shared" si="6"/>
        <v>0.9853713212364441</v>
      </c>
      <c r="O11" s="2">
        <v>2.53</v>
      </c>
      <c r="P11" s="55">
        <f t="shared" si="7"/>
        <v>0.9942968530423356</v>
      </c>
    </row>
    <row r="12" spans="1:16" ht="15.75" customHeight="1">
      <c r="A12" s="62">
        <v>0.09</v>
      </c>
      <c r="B12" s="55">
        <f t="shared" si="2"/>
        <v>0.535856456263696</v>
      </c>
      <c r="C12" s="2">
        <v>0.44</v>
      </c>
      <c r="D12" s="55">
        <f t="shared" si="0"/>
        <v>0.670031420197436</v>
      </c>
      <c r="E12" s="2">
        <v>0.79</v>
      </c>
      <c r="F12" s="55">
        <f t="shared" si="1"/>
        <v>0.7852361825763533</v>
      </c>
      <c r="G12" s="2">
        <v>1.14</v>
      </c>
      <c r="H12" s="55">
        <f t="shared" si="3"/>
        <v>0.8728567985154811</v>
      </c>
      <c r="I12" s="62">
        <v>1.49</v>
      </c>
      <c r="J12" s="55">
        <f t="shared" si="4"/>
        <v>0.9318878517123355</v>
      </c>
      <c r="K12" s="2">
        <v>1.84</v>
      </c>
      <c r="L12" s="55">
        <f t="shared" si="5"/>
        <v>0.9671159415006088</v>
      </c>
      <c r="M12" s="2">
        <v>2.19</v>
      </c>
      <c r="N12" s="55">
        <f t="shared" si="6"/>
        <v>0.9857379319251544</v>
      </c>
      <c r="O12" s="2">
        <v>2.54</v>
      </c>
      <c r="P12" s="55">
        <f t="shared" si="7"/>
        <v>0.9944573539576259</v>
      </c>
    </row>
    <row r="13" spans="1:16" ht="15.75" customHeight="1">
      <c r="A13" s="62">
        <v>0.1</v>
      </c>
      <c r="B13" s="55">
        <f t="shared" si="2"/>
        <v>0.5398278955336673</v>
      </c>
      <c r="C13" s="2">
        <v>0.45</v>
      </c>
      <c r="D13" s="55">
        <f t="shared" si="0"/>
        <v>0.6736447587748617</v>
      </c>
      <c r="E13" s="2">
        <v>0.8</v>
      </c>
      <c r="F13" s="55">
        <f t="shared" si="1"/>
        <v>0.7881446660617242</v>
      </c>
      <c r="G13" s="2">
        <v>1.15</v>
      </c>
      <c r="H13" s="55">
        <f t="shared" si="3"/>
        <v>0.8749280112490454</v>
      </c>
      <c r="I13" s="62">
        <v>1.5</v>
      </c>
      <c r="J13" s="55">
        <f t="shared" si="4"/>
        <v>0.9331927712065493</v>
      </c>
      <c r="K13" s="2">
        <v>1.85</v>
      </c>
      <c r="L13" s="55">
        <f t="shared" si="5"/>
        <v>0.9678432867549623</v>
      </c>
      <c r="M13" s="2">
        <v>2.2</v>
      </c>
      <c r="N13" s="55">
        <f t="shared" si="6"/>
        <v>0.9860966010916801</v>
      </c>
      <c r="O13" s="2">
        <v>2.55</v>
      </c>
      <c r="P13" s="55">
        <f t="shared" si="7"/>
        <v>0.9946138295025887</v>
      </c>
    </row>
    <row r="14" spans="1:16" ht="15.75" customHeight="1">
      <c r="A14" s="62">
        <v>0.11</v>
      </c>
      <c r="B14" s="55">
        <f t="shared" si="2"/>
        <v>0.5437953642430939</v>
      </c>
      <c r="C14" s="2">
        <v>0.46</v>
      </c>
      <c r="D14" s="55">
        <f t="shared" si="0"/>
        <v>0.6772418741326438</v>
      </c>
      <c r="E14" s="2">
        <v>0.81</v>
      </c>
      <c r="F14" s="55">
        <f t="shared" si="1"/>
        <v>0.7910299744549323</v>
      </c>
      <c r="G14" s="2">
        <v>1.16</v>
      </c>
      <c r="H14" s="55">
        <f t="shared" si="3"/>
        <v>0.8769755418106947</v>
      </c>
      <c r="I14" s="62">
        <v>1.51</v>
      </c>
      <c r="J14" s="55">
        <f t="shared" si="4"/>
        <v>0.9344782632354862</v>
      </c>
      <c r="K14" s="2">
        <v>1.86</v>
      </c>
      <c r="L14" s="55">
        <f t="shared" si="5"/>
        <v>0.968557299858201</v>
      </c>
      <c r="M14" s="2">
        <v>2.21</v>
      </c>
      <c r="N14" s="55">
        <f t="shared" si="6"/>
        <v>0.9864474656769499</v>
      </c>
      <c r="O14" s="2">
        <v>2.56</v>
      </c>
      <c r="P14" s="55">
        <f t="shared" si="7"/>
        <v>0.9947663653809793</v>
      </c>
    </row>
    <row r="15" spans="1:16" ht="15.75" customHeight="1">
      <c r="A15" s="62">
        <v>0.12</v>
      </c>
      <c r="B15" s="55">
        <f t="shared" si="2"/>
        <v>0.5477584703021272</v>
      </c>
      <c r="C15" s="2">
        <v>0.47</v>
      </c>
      <c r="D15" s="55">
        <f t="shared" si="0"/>
        <v>0.6808224809987056</v>
      </c>
      <c r="E15" s="2">
        <v>0.82</v>
      </c>
      <c r="F15" s="55">
        <f t="shared" si="1"/>
        <v>0.7938920062111662</v>
      </c>
      <c r="G15" s="2">
        <v>1.17</v>
      </c>
      <c r="H15" s="55">
        <f t="shared" si="3"/>
        <v>0.8789994585881649</v>
      </c>
      <c r="I15" s="62">
        <v>1.52</v>
      </c>
      <c r="J15" s="55">
        <f t="shared" si="4"/>
        <v>0.9357444904004223</v>
      </c>
      <c r="K15" s="2">
        <v>1.87</v>
      </c>
      <c r="L15" s="55">
        <f t="shared" si="5"/>
        <v>0.9692581550944539</v>
      </c>
      <c r="M15" s="2">
        <v>2.22</v>
      </c>
      <c r="N15" s="55">
        <f t="shared" si="6"/>
        <v>0.9867906611860258</v>
      </c>
      <c r="O15" s="2">
        <v>2.57</v>
      </c>
      <c r="P15" s="55">
        <f t="shared" si="7"/>
        <v>0.994915045916694</v>
      </c>
    </row>
    <row r="16" spans="1:16" ht="15.75" customHeight="1">
      <c r="A16" s="62">
        <v>0.13</v>
      </c>
      <c r="B16" s="55">
        <f t="shared" si="2"/>
        <v>0.5517168228954479</v>
      </c>
      <c r="C16" s="2">
        <v>0.48</v>
      </c>
      <c r="D16" s="55">
        <f t="shared" si="0"/>
        <v>0.6843862987052388</v>
      </c>
      <c r="E16" s="2">
        <v>0.83</v>
      </c>
      <c r="F16" s="55">
        <f t="shared" si="1"/>
        <v>0.796730665241591</v>
      </c>
      <c r="G16" s="2">
        <v>1.18</v>
      </c>
      <c r="H16" s="55">
        <f t="shared" si="3"/>
        <v>0.8809998338752568</v>
      </c>
      <c r="I16" s="62">
        <v>1.53</v>
      </c>
      <c r="J16" s="55">
        <f t="shared" si="4"/>
        <v>0.9369916166896319</v>
      </c>
      <c r="K16" s="2">
        <v>1.88</v>
      </c>
      <c r="L16" s="55">
        <f t="shared" si="5"/>
        <v>0.9699460261434859</v>
      </c>
      <c r="M16" s="2">
        <v>2.23</v>
      </c>
      <c r="N16" s="55">
        <f t="shared" si="6"/>
        <v>0.9871263216792089</v>
      </c>
      <c r="O16" s="2">
        <v>2.58</v>
      </c>
      <c r="P16" s="55">
        <f t="shared" si="7"/>
        <v>0.9950599540636014</v>
      </c>
    </row>
    <row r="17" spans="1:16" ht="15.75" customHeight="1">
      <c r="A17" s="62">
        <v>0.14</v>
      </c>
      <c r="B17" s="55">
        <f t="shared" si="2"/>
        <v>0.5556700325999735</v>
      </c>
      <c r="C17" s="2">
        <v>0.49</v>
      </c>
      <c r="D17" s="55">
        <f t="shared" si="0"/>
        <v>0.687933051251477</v>
      </c>
      <c r="E17" s="2">
        <v>0.84</v>
      </c>
      <c r="F17" s="55">
        <f t="shared" si="1"/>
        <v>0.7995458608977125</v>
      </c>
      <c r="G17" s="2">
        <v>1.19</v>
      </c>
      <c r="H17" s="55">
        <f t="shared" si="3"/>
        <v>0.8829767438050374</v>
      </c>
      <c r="I17" s="62">
        <v>1.54</v>
      </c>
      <c r="J17" s="55">
        <f t="shared" si="4"/>
        <v>0.938219807408724</v>
      </c>
      <c r="K17" s="2">
        <v>1.89</v>
      </c>
      <c r="L17" s="55">
        <f t="shared" si="5"/>
        <v>0.9706210860402474</v>
      </c>
      <c r="M17" s="2">
        <v>2.24</v>
      </c>
      <c r="N17" s="55">
        <f t="shared" si="6"/>
        <v>0.9874545797639105</v>
      </c>
      <c r="O17" s="2">
        <v>2.59</v>
      </c>
      <c r="P17" s="55">
        <f t="shared" si="7"/>
        <v>0.9952011714156664</v>
      </c>
    </row>
    <row r="18" spans="1:16" ht="15.75" customHeight="1">
      <c r="A18" s="62">
        <v>0.15</v>
      </c>
      <c r="B18" s="55">
        <f t="shared" si="2"/>
        <v>0.5596177115017658</v>
      </c>
      <c r="C18" s="2">
        <v>0.5</v>
      </c>
      <c r="D18" s="55">
        <f t="shared" si="0"/>
        <v>0.6914624673642908</v>
      </c>
      <c r="E18" s="2">
        <v>0.85</v>
      </c>
      <c r="F18" s="55">
        <f t="shared" si="1"/>
        <v>0.8023375079537038</v>
      </c>
      <c r="G18" s="2">
        <v>1.2</v>
      </c>
      <c r="H18" s="55">
        <f t="shared" si="3"/>
        <v>0.8849302682822925</v>
      </c>
      <c r="I18" s="62">
        <v>1.55</v>
      </c>
      <c r="J18" s="55">
        <f t="shared" si="4"/>
        <v>0.9394292291115058</v>
      </c>
      <c r="K18" s="2">
        <v>1.9</v>
      </c>
      <c r="L18" s="55">
        <f t="shared" si="5"/>
        <v>0.9712835071354275</v>
      </c>
      <c r="M18" s="2">
        <v>2.25</v>
      </c>
      <c r="N18" s="55">
        <f t="shared" si="6"/>
        <v>0.9877755665872774</v>
      </c>
      <c r="O18" s="2">
        <v>2.6</v>
      </c>
      <c r="P18" s="55">
        <f t="shared" si="7"/>
        <v>0.9953387782173546</v>
      </c>
    </row>
    <row r="19" spans="1:16" ht="15.75" customHeight="1">
      <c r="A19" s="62">
        <v>0.16</v>
      </c>
      <c r="B19" s="55">
        <f t="shared" si="2"/>
        <v>0.563559473312085</v>
      </c>
      <c r="C19" s="2">
        <v>0.51</v>
      </c>
      <c r="D19" s="55">
        <f t="shared" si="0"/>
        <v>0.6949742805565937</v>
      </c>
      <c r="E19" s="2">
        <v>0.86</v>
      </c>
      <c r="F19" s="55">
        <f t="shared" si="1"/>
        <v>0.8051055265867167</v>
      </c>
      <c r="G19" s="2">
        <v>1.21</v>
      </c>
      <c r="H19" s="55">
        <f t="shared" si="3"/>
        <v>0.8868604909152735</v>
      </c>
      <c r="I19" s="62">
        <v>1.56</v>
      </c>
      <c r="J19" s="55">
        <f t="shared" si="4"/>
        <v>0.9406200495314009</v>
      </c>
      <c r="K19" s="2">
        <v>1.91</v>
      </c>
      <c r="L19" s="55">
        <f t="shared" si="5"/>
        <v>0.9719334610570132</v>
      </c>
      <c r="M19" s="2">
        <v>2.26</v>
      </c>
      <c r="N19" s="55">
        <f t="shared" si="6"/>
        <v>0.9880894118295563</v>
      </c>
      <c r="O19" s="2">
        <v>2.7</v>
      </c>
      <c r="P19" s="55">
        <f aca="true" t="shared" si="8" ref="P19:P30">NORMSDIST(O19)</f>
        <v>0.9965329769468887</v>
      </c>
    </row>
    <row r="20" spans="1:16" ht="15.75" customHeight="1">
      <c r="A20" s="62">
        <v>0.17</v>
      </c>
      <c r="B20" s="55">
        <f aca="true" t="shared" si="9" ref="B20:B32">NORMSDIST(A20)</f>
        <v>0.5674949334825369</v>
      </c>
      <c r="C20" s="2">
        <v>0.52</v>
      </c>
      <c r="D20" s="55">
        <f t="shared" si="0"/>
        <v>0.6984682291835326</v>
      </c>
      <c r="E20" s="2">
        <v>0.87</v>
      </c>
      <c r="F20" s="55">
        <f t="shared" si="1"/>
        <v>0.8078498423552116</v>
      </c>
      <c r="G20" s="2">
        <v>1.22</v>
      </c>
      <c r="H20" s="55">
        <f t="shared" si="3"/>
        <v>0.8887674989467799</v>
      </c>
      <c r="I20" s="62">
        <v>1.57</v>
      </c>
      <c r="J20" s="55">
        <f t="shared" si="4"/>
        <v>0.9417924375134467</v>
      </c>
      <c r="K20" s="2">
        <v>1.92</v>
      </c>
      <c r="L20" s="55">
        <f t="shared" si="5"/>
        <v>0.9725711186728542</v>
      </c>
      <c r="M20" s="2">
        <v>2.27</v>
      </c>
      <c r="N20" s="55">
        <f t="shared" si="6"/>
        <v>0.9883962436981863</v>
      </c>
      <c r="O20" s="2">
        <v>2.8</v>
      </c>
      <c r="P20" s="55">
        <f t="shared" si="8"/>
        <v>0.9974448093584749</v>
      </c>
    </row>
    <row r="21" spans="1:16" ht="15.75" customHeight="1">
      <c r="A21" s="62">
        <v>0.18</v>
      </c>
      <c r="B21" s="55">
        <f t="shared" si="9"/>
        <v>0.5714237093192591</v>
      </c>
      <c r="C21" s="2">
        <v>0.53</v>
      </c>
      <c r="D21" s="55">
        <f t="shared" si="0"/>
        <v>0.7019440564964561</v>
      </c>
      <c r="E21" s="2">
        <v>0.88</v>
      </c>
      <c r="F21" s="55">
        <f t="shared" si="1"/>
        <v>0.8105703861753257</v>
      </c>
      <c r="G21" s="2">
        <v>1.23</v>
      </c>
      <c r="H21" s="55">
        <f aca="true" t="shared" si="10" ref="H21:H36">NORMSDIST(G21)</f>
        <v>0.8906513831846198</v>
      </c>
      <c r="I21" s="62">
        <v>1.58</v>
      </c>
      <c r="J21" s="55">
        <f aca="true" t="shared" si="11" ref="J21:J36">NORMSDIST(I21)</f>
        <v>0.9429465629468956</v>
      </c>
      <c r="K21" s="2">
        <v>1.93</v>
      </c>
      <c r="L21" s="55">
        <f aca="true" t="shared" si="12" ref="L21:L36">NORMSDIST(K21)</f>
        <v>0.9731966500542332</v>
      </c>
      <c r="M21" s="2">
        <v>2.28</v>
      </c>
      <c r="N21" s="55">
        <f aca="true" t="shared" si="13" ref="N21:N36">NORMSDIST(M21)</f>
        <v>0.9886961889226054</v>
      </c>
      <c r="O21" s="2">
        <v>2.9</v>
      </c>
      <c r="P21" s="55">
        <f t="shared" si="8"/>
        <v>0.9981341198596057</v>
      </c>
    </row>
    <row r="22" spans="1:16" ht="15.75" customHeight="1">
      <c r="A22" s="62">
        <v>0.19</v>
      </c>
      <c r="B22" s="55">
        <f t="shared" si="9"/>
        <v>0.5753454200960992</v>
      </c>
      <c r="C22" s="2">
        <v>0.54</v>
      </c>
      <c r="D22" s="55">
        <f t="shared" si="0"/>
        <v>0.7054015106946381</v>
      </c>
      <c r="E22" s="2">
        <v>0.89</v>
      </c>
      <c r="F22" s="55">
        <f t="shared" si="1"/>
        <v>0.8132670942953137</v>
      </c>
      <c r="G22" s="2">
        <v>1.24</v>
      </c>
      <c r="H22" s="55">
        <f t="shared" si="10"/>
        <v>0.8925122379314903</v>
      </c>
      <c r="I22" s="62">
        <v>1.59</v>
      </c>
      <c r="J22" s="55">
        <f t="shared" si="11"/>
        <v>0.9440825966984462</v>
      </c>
      <c r="K22" s="2">
        <v>1.94</v>
      </c>
      <c r="L22" s="55">
        <f t="shared" si="12"/>
        <v>0.9738102244404407</v>
      </c>
      <c r="M22" s="2">
        <v>2.29</v>
      </c>
      <c r="N22" s="55">
        <f t="shared" si="13"/>
        <v>0.9889893727497561</v>
      </c>
      <c r="O22" s="2">
        <v>3</v>
      </c>
      <c r="P22" s="55">
        <f t="shared" si="8"/>
        <v>0.9986500327767646</v>
      </c>
    </row>
    <row r="23" spans="1:16" ht="15.75" customHeight="1">
      <c r="A23" s="62">
        <v>0.2</v>
      </c>
      <c r="B23" s="55">
        <f t="shared" si="9"/>
        <v>0.5792596871667273</v>
      </c>
      <c r="C23" s="2">
        <v>0.55</v>
      </c>
      <c r="D23" s="55">
        <f t="shared" si="0"/>
        <v>0.7088403449747489</v>
      </c>
      <c r="E23" s="2">
        <v>0.9</v>
      </c>
      <c r="F23" s="55">
        <f t="shared" si="1"/>
        <v>0.8159399082680873</v>
      </c>
      <c r="G23" s="2">
        <v>1.25</v>
      </c>
      <c r="H23" s="55">
        <f t="shared" si="10"/>
        <v>0.8943501609143194</v>
      </c>
      <c r="I23" s="62">
        <v>1.6</v>
      </c>
      <c r="J23" s="55">
        <f t="shared" si="11"/>
        <v>0.9452007105461241</v>
      </c>
      <c r="K23" s="2">
        <v>1.95</v>
      </c>
      <c r="L23" s="55">
        <f t="shared" si="12"/>
        <v>0.974412010204353</v>
      </c>
      <c r="M23" s="2">
        <v>2.3</v>
      </c>
      <c r="N23" s="55">
        <f t="shared" si="13"/>
        <v>0.9892759189402808</v>
      </c>
      <c r="O23" s="2">
        <v>3.2</v>
      </c>
      <c r="P23" s="55">
        <f t="shared" si="8"/>
        <v>0.9993127979192094</v>
      </c>
    </row>
    <row r="24" spans="1:16" ht="15.75" customHeight="1">
      <c r="A24" s="62">
        <v>0.21</v>
      </c>
      <c r="B24" s="55">
        <f t="shared" si="9"/>
        <v>0.5831661340756344</v>
      </c>
      <c r="C24" s="2">
        <v>0.56</v>
      </c>
      <c r="D24" s="55">
        <f t="shared" si="0"/>
        <v>0.7122603175780576</v>
      </c>
      <c r="E24" s="2">
        <v>0.91</v>
      </c>
      <c r="F24" s="55">
        <f t="shared" si="1"/>
        <v>0.8185887749218852</v>
      </c>
      <c r="G24" s="2">
        <v>1.26</v>
      </c>
      <c r="H24" s="55">
        <f t="shared" si="10"/>
        <v>0.8961652532131117</v>
      </c>
      <c r="I24" s="62">
        <v>1.61</v>
      </c>
      <c r="J24" s="55">
        <f t="shared" si="11"/>
        <v>0.946301077113839</v>
      </c>
      <c r="K24" s="2">
        <v>1.96</v>
      </c>
      <c r="L24" s="55">
        <f t="shared" si="12"/>
        <v>0.9750021748190105</v>
      </c>
      <c r="M24" s="2">
        <v>2.31</v>
      </c>
      <c r="N24" s="55">
        <f t="shared" si="13"/>
        <v>0.9895559497653885</v>
      </c>
      <c r="O24" s="2">
        <v>3.4</v>
      </c>
      <c r="P24" s="55">
        <f t="shared" si="8"/>
        <v>0.9996630191770669</v>
      </c>
    </row>
    <row r="25" spans="1:16" ht="15.75" customHeight="1">
      <c r="A25" s="62">
        <v>0.22</v>
      </c>
      <c r="B25" s="55">
        <f t="shared" si="9"/>
        <v>0.5870643866679723</v>
      </c>
      <c r="C25" s="2">
        <v>0.57</v>
      </c>
      <c r="D25" s="55">
        <f t="shared" si="0"/>
        <v>0.7156611918353604</v>
      </c>
      <c r="E25" s="2">
        <v>0.92</v>
      </c>
      <c r="F25" s="55">
        <f t="shared" si="1"/>
        <v>0.8212136463291052</v>
      </c>
      <c r="G25" s="2">
        <v>1.27</v>
      </c>
      <c r="H25" s="55">
        <f t="shared" si="10"/>
        <v>0.8979576191893384</v>
      </c>
      <c r="I25" s="62">
        <v>1.62</v>
      </c>
      <c r="J25" s="55">
        <f t="shared" si="11"/>
        <v>0.9473838698066369</v>
      </c>
      <c r="K25" s="2">
        <v>1.97</v>
      </c>
      <c r="L25" s="55">
        <f t="shared" si="12"/>
        <v>0.9755808848251954</v>
      </c>
      <c r="M25" s="2">
        <v>2.32</v>
      </c>
      <c r="N25" s="55">
        <f t="shared" si="13"/>
        <v>0.9898295860043825</v>
      </c>
      <c r="O25" s="2">
        <v>3.6</v>
      </c>
      <c r="P25" s="55">
        <f t="shared" si="8"/>
        <v>0.99984085428623</v>
      </c>
    </row>
    <row r="26" spans="1:16" ht="15.75" customHeight="1">
      <c r="A26" s="62">
        <v>0.23</v>
      </c>
      <c r="B26" s="55">
        <f t="shared" si="9"/>
        <v>0.5909540731981755</v>
      </c>
      <c r="C26" s="2">
        <v>0.58</v>
      </c>
      <c r="D26" s="55">
        <f t="shared" si="0"/>
        <v>0.7190427362096181</v>
      </c>
      <c r="E26" s="2">
        <v>0.93</v>
      </c>
      <c r="F26" s="55">
        <f t="shared" si="1"/>
        <v>0.8238144797733274</v>
      </c>
      <c r="G26" s="2">
        <v>1.28</v>
      </c>
      <c r="H26" s="55">
        <f t="shared" si="10"/>
        <v>0.8997273664139136</v>
      </c>
      <c r="I26" s="62">
        <v>1.63</v>
      </c>
      <c r="J26" s="55">
        <f t="shared" si="11"/>
        <v>0.9484492627466706</v>
      </c>
      <c r="K26" s="2">
        <v>1.98</v>
      </c>
      <c r="L26" s="55">
        <f t="shared" si="12"/>
        <v>0.9761483058000037</v>
      </c>
      <c r="M26" s="2">
        <v>2.33</v>
      </c>
      <c r="N26" s="55">
        <f t="shared" si="13"/>
        <v>0.990096946942834</v>
      </c>
      <c r="O26" s="2">
        <v>3.8</v>
      </c>
      <c r="P26" s="55">
        <f t="shared" si="8"/>
        <v>0.9999276275657256</v>
      </c>
    </row>
    <row r="27" spans="1:16" ht="15.75" customHeight="1">
      <c r="A27" s="62">
        <v>0.24</v>
      </c>
      <c r="B27" s="55">
        <f t="shared" si="9"/>
        <v>0.5948348244373225</v>
      </c>
      <c r="C27" s="2">
        <v>0.59</v>
      </c>
      <c r="D27" s="55">
        <f t="shared" si="0"/>
        <v>0.7224047243363038</v>
      </c>
      <c r="E27" s="2">
        <v>0.94</v>
      </c>
      <c r="F27" s="55">
        <f t="shared" si="1"/>
        <v>0.8263912377145657</v>
      </c>
      <c r="G27" s="2">
        <v>1.29</v>
      </c>
      <c r="H27" s="55">
        <f t="shared" si="10"/>
        <v>0.9014746055947966</v>
      </c>
      <c r="I27" s="62">
        <v>1.64</v>
      </c>
      <c r="J27" s="55">
        <f t="shared" si="11"/>
        <v>0.9494974307099066</v>
      </c>
      <c r="K27" s="2">
        <v>1.99</v>
      </c>
      <c r="L27" s="55">
        <f t="shared" si="12"/>
        <v>0.9767046023264089</v>
      </c>
      <c r="M27" s="2">
        <v>2.339999999999995</v>
      </c>
      <c r="N27" s="55">
        <f t="shared" si="13"/>
        <v>0.990358150371388</v>
      </c>
      <c r="O27" s="2">
        <v>4</v>
      </c>
      <c r="P27" s="55">
        <f t="shared" si="8"/>
        <v>0.9999683139653908</v>
      </c>
    </row>
    <row r="28" spans="1:16" ht="15.75" customHeight="1">
      <c r="A28" s="62">
        <v>0.25</v>
      </c>
      <c r="B28" s="55">
        <f t="shared" si="9"/>
        <v>0.5987062737791906</v>
      </c>
      <c r="C28" s="2">
        <v>0.6</v>
      </c>
      <c r="D28" s="55">
        <f aca="true" t="shared" si="14" ref="D28:D37">NORMSDIST(C28)</f>
        <v>0.7257469350614476</v>
      </c>
      <c r="E28" s="2">
        <v>0.95</v>
      </c>
      <c r="F28" s="55">
        <f t="shared" si="1"/>
        <v>0.8289438877527765</v>
      </c>
      <c r="G28" s="2">
        <v>1.3</v>
      </c>
      <c r="H28" s="55">
        <f t="shared" si="10"/>
        <v>0.9031994505042626</v>
      </c>
      <c r="I28" s="62">
        <v>1.65</v>
      </c>
      <c r="J28" s="55">
        <f t="shared" si="11"/>
        <v>0.9505285490635904</v>
      </c>
      <c r="K28" s="2">
        <v>2</v>
      </c>
      <c r="L28" s="55">
        <f t="shared" si="12"/>
        <v>0.9772499379638131</v>
      </c>
      <c r="M28" s="2">
        <v>2.3499999999999948</v>
      </c>
      <c r="N28" s="55">
        <f t="shared" si="13"/>
        <v>0.9906133125851883</v>
      </c>
      <c r="O28" s="2">
        <v>4.5</v>
      </c>
      <c r="P28" s="55">
        <f t="shared" si="8"/>
        <v>0.9999965991969381</v>
      </c>
    </row>
    <row r="29" spans="1:16" ht="15.75" customHeight="1">
      <c r="A29" s="62">
        <v>0.26</v>
      </c>
      <c r="B29" s="55">
        <f t="shared" si="9"/>
        <v>0.6025680573449499</v>
      </c>
      <c r="C29" s="2">
        <v>0.61</v>
      </c>
      <c r="D29" s="55">
        <f t="shared" si="14"/>
        <v>0.7290691524773765</v>
      </c>
      <c r="E29" s="2">
        <v>0.96</v>
      </c>
      <c r="F29" s="55">
        <f t="shared" si="1"/>
        <v>0.8314724025896628</v>
      </c>
      <c r="G29" s="2">
        <v>1.31</v>
      </c>
      <c r="H29" s="55">
        <f t="shared" si="10"/>
        <v>0.9049020179058805</v>
      </c>
      <c r="I29" s="62">
        <v>1.66</v>
      </c>
      <c r="J29" s="55">
        <f t="shared" si="11"/>
        <v>0.9515427937044876</v>
      </c>
      <c r="K29" s="2">
        <v>2.01</v>
      </c>
      <c r="L29" s="55">
        <f t="shared" si="12"/>
        <v>0.9777844752195808</v>
      </c>
      <c r="M29" s="2">
        <v>2.3599999999999945</v>
      </c>
      <c r="N29" s="55">
        <f t="shared" si="13"/>
        <v>0.9908625483839059</v>
      </c>
      <c r="O29" s="2">
        <v>5</v>
      </c>
      <c r="P29" s="55">
        <f t="shared" si="8"/>
        <v>0.9999997128950003</v>
      </c>
    </row>
    <row r="30" spans="1:16" ht="15.75" customHeight="1">
      <c r="A30" s="62">
        <v>0.27</v>
      </c>
      <c r="B30" s="55">
        <f t="shared" si="9"/>
        <v>0.6064198140864592</v>
      </c>
      <c r="C30" s="2">
        <v>0.62</v>
      </c>
      <c r="D30" s="55">
        <f t="shared" si="14"/>
        <v>0.7323711659561438</v>
      </c>
      <c r="E30" s="2">
        <v>0.97</v>
      </c>
      <c r="F30" s="55">
        <f t="shared" si="1"/>
        <v>0.8339767599888057</v>
      </c>
      <c r="G30" s="2">
        <v>1.32</v>
      </c>
      <c r="H30" s="55">
        <f t="shared" si="10"/>
        <v>0.9065824274812381</v>
      </c>
      <c r="I30" s="62">
        <v>1.67</v>
      </c>
      <c r="J30" s="55">
        <f t="shared" si="11"/>
        <v>0.9525403409979183</v>
      </c>
      <c r="K30" s="2">
        <v>2.02</v>
      </c>
      <c r="L30" s="55">
        <f t="shared" si="12"/>
        <v>0.9783083755215493</v>
      </c>
      <c r="M30" s="2">
        <v>2.3699999999999943</v>
      </c>
      <c r="N30" s="55">
        <f t="shared" si="13"/>
        <v>0.9911059710723591</v>
      </c>
      <c r="O30" s="2">
        <v>5.5</v>
      </c>
      <c r="P30" s="55">
        <f t="shared" si="8"/>
        <v>0.9999999809636012</v>
      </c>
    </row>
    <row r="31" spans="1:15" ht="15.75" customHeight="1">
      <c r="A31" s="62">
        <v>0.28</v>
      </c>
      <c r="B31" s="55">
        <f t="shared" si="9"/>
        <v>0.6102611858881083</v>
      </c>
      <c r="C31" s="2">
        <v>0.63</v>
      </c>
      <c r="D31" s="55">
        <f t="shared" si="14"/>
        <v>0.7356527701806503</v>
      </c>
      <c r="E31" s="2">
        <v>0.98</v>
      </c>
      <c r="F31" s="55">
        <f t="shared" si="1"/>
        <v>0.8364569427341599</v>
      </c>
      <c r="G31" s="2">
        <v>1.33</v>
      </c>
      <c r="H31" s="55">
        <f t="shared" si="10"/>
        <v>0.9082408017564544</v>
      </c>
      <c r="I31" s="62">
        <v>1.68</v>
      </c>
      <c r="J31" s="55">
        <f t="shared" si="11"/>
        <v>0.953521367717604</v>
      </c>
      <c r="K31" s="2">
        <v>2.03</v>
      </c>
      <c r="L31" s="55">
        <f t="shared" si="12"/>
        <v>0.9788217991915116</v>
      </c>
      <c r="M31" s="2">
        <v>2.379999999999994</v>
      </c>
      <c r="N31" s="55">
        <f t="shared" si="13"/>
        <v>0.9913436924617096</v>
      </c>
      <c r="O31" s="2"/>
    </row>
    <row r="32" spans="1:15" ht="15.75" customHeight="1">
      <c r="A32" s="62">
        <v>0.29</v>
      </c>
      <c r="B32" s="55">
        <f t="shared" si="9"/>
        <v>0.6140918176671728</v>
      </c>
      <c r="C32" s="2">
        <v>0.64</v>
      </c>
      <c r="D32" s="55">
        <f t="shared" si="14"/>
        <v>0.7389137651734474</v>
      </c>
      <c r="E32" s="2">
        <v>0.99</v>
      </c>
      <c r="F32" s="55">
        <f t="shared" si="1"/>
        <v>0.8389129385869503</v>
      </c>
      <c r="G32" s="2">
        <v>1.34</v>
      </c>
      <c r="H32" s="55">
        <f t="shared" si="10"/>
        <v>0.9098772660285199</v>
      </c>
      <c r="I32" s="62">
        <v>1.69</v>
      </c>
      <c r="J32" s="55">
        <f t="shared" si="11"/>
        <v>0.9544860509863414</v>
      </c>
      <c r="K32" s="2">
        <v>2.04</v>
      </c>
      <c r="L32" s="55">
        <f t="shared" si="12"/>
        <v>0.9793249054196643</v>
      </c>
      <c r="M32" s="2">
        <v>2.389999999999994</v>
      </c>
      <c r="N32" s="55">
        <f t="shared" si="13"/>
        <v>0.9915758228712214</v>
      </c>
      <c r="O32" s="2"/>
    </row>
    <row r="33" spans="1:16" ht="15.75" customHeight="1">
      <c r="A33" s="62">
        <v>0.3</v>
      </c>
      <c r="B33" s="55">
        <f>NORMSDIST(A33)</f>
        <v>0.61791135747263</v>
      </c>
      <c r="C33" s="2">
        <v>0.65</v>
      </c>
      <c r="D33" s="55">
        <f t="shared" si="14"/>
        <v>0.742153956323234</v>
      </c>
      <c r="E33" s="2">
        <v>1</v>
      </c>
      <c r="F33" s="55">
        <f>NORMSDIST(E33)</f>
        <v>0.8413447402410041</v>
      </c>
      <c r="G33" s="2">
        <v>1.35</v>
      </c>
      <c r="H33" s="55">
        <f t="shared" si="10"/>
        <v>0.9114919482914998</v>
      </c>
      <c r="I33" s="62">
        <v>1.7</v>
      </c>
      <c r="J33" s="55">
        <f t="shared" si="11"/>
        <v>0.9554345682175206</v>
      </c>
      <c r="K33" s="2">
        <v>2.05</v>
      </c>
      <c r="L33" s="55">
        <f t="shared" si="12"/>
        <v>0.9798178522400147</v>
      </c>
      <c r="M33" s="2">
        <v>2.3999999999999937</v>
      </c>
      <c r="N33" s="55">
        <f t="shared" si="13"/>
        <v>0.9918024711305682</v>
      </c>
      <c r="P33" s="56"/>
    </row>
    <row r="34" spans="1:16" ht="15.75" customHeight="1">
      <c r="A34" s="62">
        <v>0.31</v>
      </c>
      <c r="B34" s="55">
        <f>NORMSDIST(A34)</f>
        <v>0.6217194565823958</v>
      </c>
      <c r="C34" s="2">
        <v>0.66</v>
      </c>
      <c r="D34" s="55">
        <f t="shared" si="14"/>
        <v>0.7453731544090387</v>
      </c>
      <c r="E34" s="2">
        <v>1.01</v>
      </c>
      <c r="F34" s="55">
        <f>NORMSDIST(E34)</f>
        <v>0.84375234527656</v>
      </c>
      <c r="G34" s="2">
        <v>1.36</v>
      </c>
      <c r="H34" s="55">
        <f t="shared" si="10"/>
        <v>0.9130849791626428</v>
      </c>
      <c r="I34" s="62">
        <v>1.71</v>
      </c>
      <c r="J34" s="55">
        <f t="shared" si="11"/>
        <v>0.9563670970575012</v>
      </c>
      <c r="K34" s="2">
        <v>2.06</v>
      </c>
      <c r="L34" s="55">
        <f t="shared" si="12"/>
        <v>0.9803007965067394</v>
      </c>
      <c r="M34" s="2">
        <v>2.4099999999999935</v>
      </c>
      <c r="N34" s="55">
        <f t="shared" si="13"/>
        <v>0.9920237445826756</v>
      </c>
      <c r="P34" s="56"/>
    </row>
    <row r="35" spans="1:16" ht="15.75" customHeight="1">
      <c r="A35" s="62">
        <v>0.32</v>
      </c>
      <c r="B35" s="55">
        <f>NORMSDIST(A35)</f>
        <v>0.6255157695989411</v>
      </c>
      <c r="C35" s="2">
        <v>0.67</v>
      </c>
      <c r="D35" s="55">
        <f t="shared" si="14"/>
        <v>0.7485711756220967</v>
      </c>
      <c r="E35" s="2">
        <v>1.02</v>
      </c>
      <c r="F35" s="55">
        <f>NORMSDIST(E35)</f>
        <v>0.8461357561125855</v>
      </c>
      <c r="G35" s="2">
        <v>1.37</v>
      </c>
      <c r="H35" s="55">
        <f t="shared" si="10"/>
        <v>0.9146564918084297</v>
      </c>
      <c r="I35" s="62">
        <v>1.72</v>
      </c>
      <c r="J35" s="55">
        <f t="shared" si="11"/>
        <v>0.9572838153288618</v>
      </c>
      <c r="K35" s="2">
        <v>2.07</v>
      </c>
      <c r="L35" s="55">
        <f t="shared" si="12"/>
        <v>0.9807738938714872</v>
      </c>
      <c r="M35" s="2">
        <v>2.4199999999999933</v>
      </c>
      <c r="N35" s="55">
        <f t="shared" si="13"/>
        <v>0.9922397490870836</v>
      </c>
      <c r="P35" s="56"/>
    </row>
    <row r="36" spans="1:16" ht="15.75" customHeight="1">
      <c r="A36" s="62">
        <v>0.33</v>
      </c>
      <c r="B36" s="55">
        <f>NORMSDIST(A36)</f>
        <v>0.6292999545432496</v>
      </c>
      <c r="C36" s="2">
        <v>0.68</v>
      </c>
      <c r="D36" s="55">
        <f t="shared" si="14"/>
        <v>0.7517478415854237</v>
      </c>
      <c r="E36" s="2">
        <v>1.03</v>
      </c>
      <c r="F36" s="55">
        <f>NORMSDIST(E36)</f>
        <v>0.8484949799576496</v>
      </c>
      <c r="G36" s="2">
        <v>1.38</v>
      </c>
      <c r="H36" s="55">
        <f t="shared" si="10"/>
        <v>0.9162066218706026</v>
      </c>
      <c r="I36" s="62">
        <v>1.73</v>
      </c>
      <c r="J36" s="55">
        <f t="shared" si="11"/>
        <v>0.958184900974535</v>
      </c>
      <c r="K36" s="2">
        <v>2.08</v>
      </c>
      <c r="L36" s="55">
        <f t="shared" si="12"/>
        <v>0.9812372987616195</v>
      </c>
      <c r="M36" s="2">
        <v>2.429999999999993</v>
      </c>
      <c r="N36" s="55">
        <f t="shared" si="13"/>
        <v>0.9924505890238151</v>
      </c>
      <c r="P36" s="56"/>
    </row>
    <row r="37" spans="1:16" s="68" customFormat="1" ht="15.75" customHeight="1">
      <c r="A37" s="65">
        <v>0.34</v>
      </c>
      <c r="B37" s="66">
        <f>NORMSDIST(A37)</f>
        <v>0.6330716729470705</v>
      </c>
      <c r="C37" s="67">
        <v>0.69</v>
      </c>
      <c r="D37" s="66">
        <f t="shared" si="14"/>
        <v>0.7549029793710925</v>
      </c>
      <c r="E37" s="67">
        <v>1.04</v>
      </c>
      <c r="F37" s="66">
        <f>NORMSDIST(E37)</f>
        <v>0.8508300287593815</v>
      </c>
      <c r="G37" s="67">
        <v>1.39</v>
      </c>
      <c r="H37" s="66">
        <f>NORMSDIST(G37)</f>
        <v>0.9177355073922093</v>
      </c>
      <c r="I37" s="65">
        <v>1.74</v>
      </c>
      <c r="J37" s="66">
        <f>NORMSDIST(I37)</f>
        <v>0.9590705320028428</v>
      </c>
      <c r="K37" s="67">
        <v>2.09</v>
      </c>
      <c r="L37" s="66">
        <f>NORMSDIST(K37)</f>
        <v>0.9816911643593775</v>
      </c>
      <c r="M37" s="67">
        <v>2.439999999999993</v>
      </c>
      <c r="N37" s="66">
        <f>NORMSDIST(M37)</f>
        <v>0.9926563672977391</v>
      </c>
      <c r="P37" s="69"/>
    </row>
    <row r="38" spans="1:16" ht="15.75" customHeight="1">
      <c r="A38" s="63"/>
      <c r="B38" s="56"/>
      <c r="D38" s="56"/>
      <c r="F38" s="56"/>
      <c r="H38" s="56"/>
      <c r="J38" s="56"/>
      <c r="L38" s="56"/>
      <c r="N38" s="56"/>
      <c r="P38" s="56"/>
    </row>
    <row r="39" spans="1:16" ht="15.75" customHeight="1">
      <c r="A39" s="63"/>
      <c r="B39" s="56"/>
      <c r="D39" s="56"/>
      <c r="F39" s="56"/>
      <c r="H39" s="56"/>
      <c r="J39" s="56"/>
      <c r="L39" s="56"/>
      <c r="N39" s="56"/>
      <c r="P39" s="56"/>
    </row>
    <row r="40" spans="1:16" ht="15.75" customHeight="1">
      <c r="A40" s="63"/>
      <c r="B40" s="56"/>
      <c r="D40" s="56"/>
      <c r="F40" s="56"/>
      <c r="H40" s="56"/>
      <c r="J40" s="56"/>
      <c r="L40" s="56"/>
      <c r="N40" s="56"/>
      <c r="P40" s="56"/>
    </row>
    <row r="41" spans="1:16" ht="15.75" customHeight="1">
      <c r="A41" s="63"/>
      <c r="B41" s="56"/>
      <c r="D41" s="56"/>
      <c r="F41" s="56"/>
      <c r="H41" s="56"/>
      <c r="J41" s="56"/>
      <c r="L41" s="56"/>
      <c r="N41" s="56"/>
      <c r="P41" s="56"/>
    </row>
    <row r="42" spans="1:16" ht="15.75" customHeight="1">
      <c r="A42" s="63"/>
      <c r="B42" s="56"/>
      <c r="D42" s="56"/>
      <c r="F42" s="56"/>
      <c r="H42" s="56"/>
      <c r="J42" s="56"/>
      <c r="L42" s="56"/>
      <c r="N42" s="56"/>
      <c r="P42" s="56"/>
    </row>
    <row r="43" spans="1:16" ht="15.75" customHeight="1">
      <c r="A43" s="63"/>
      <c r="D43" s="56"/>
      <c r="F43" s="56"/>
      <c r="H43" s="56"/>
      <c r="J43" s="56"/>
      <c r="L43" s="56"/>
      <c r="N43" s="56"/>
      <c r="P43" s="56"/>
    </row>
    <row r="44" spans="1:16" ht="15.75" customHeight="1">
      <c r="A44" s="63"/>
      <c r="D44" s="56"/>
      <c r="F44" s="56"/>
      <c r="H44" s="56"/>
      <c r="J44" s="56"/>
      <c r="L44" s="56"/>
      <c r="N44" s="56"/>
      <c r="P44" s="56"/>
    </row>
    <row r="45" spans="1:16" ht="15.75" customHeight="1">
      <c r="A45" s="63"/>
      <c r="D45" s="56"/>
      <c r="F45" s="56"/>
      <c r="H45" s="56"/>
      <c r="J45" s="56"/>
      <c r="L45" s="56"/>
      <c r="N45" s="56"/>
      <c r="P45" s="56"/>
    </row>
    <row r="46" spans="1:16" ht="15.75" customHeight="1">
      <c r="A46" s="63"/>
      <c r="D46" s="56"/>
      <c r="F46" s="56"/>
      <c r="H46" s="56"/>
      <c r="J46" s="56"/>
      <c r="L46" s="56"/>
      <c r="N46" s="56"/>
      <c r="P46" s="56"/>
    </row>
    <row r="47" spans="1:16" ht="15.75" customHeight="1">
      <c r="A47" s="63"/>
      <c r="D47" s="56"/>
      <c r="F47" s="56"/>
      <c r="H47" s="56"/>
      <c r="J47" s="56"/>
      <c r="L47" s="56"/>
      <c r="N47" s="56"/>
      <c r="P47" s="56"/>
    </row>
    <row r="48" spans="1:16" ht="15.75" customHeight="1">
      <c r="A48" s="63"/>
      <c r="F48" s="56"/>
      <c r="H48" s="56"/>
      <c r="J48" s="56"/>
      <c r="L48" s="56"/>
      <c r="N48" s="56"/>
      <c r="P48" s="56"/>
    </row>
    <row r="49" spans="1:16" ht="15.75" customHeight="1">
      <c r="A49" s="63"/>
      <c r="F49" s="56"/>
      <c r="H49" s="56"/>
      <c r="J49" s="56"/>
      <c r="L49" s="56"/>
      <c r="N49" s="56"/>
      <c r="P49" s="56"/>
    </row>
    <row r="50" spans="1:16" ht="15.75" customHeight="1">
      <c r="A50" s="63"/>
      <c r="F50" s="56"/>
      <c r="H50" s="56"/>
      <c r="J50" s="56"/>
      <c r="L50" s="56"/>
      <c r="N50" s="56"/>
      <c r="P50" s="56"/>
    </row>
    <row r="51" spans="1:16" ht="15.75" customHeight="1">
      <c r="A51" s="63"/>
      <c r="F51" s="56"/>
      <c r="H51" s="56"/>
      <c r="J51" s="56"/>
      <c r="L51" s="56"/>
      <c r="N51" s="56"/>
      <c r="P51" s="56"/>
    </row>
    <row r="52" spans="1:16" ht="15.75" customHeight="1">
      <c r="A52" s="63"/>
      <c r="F52" s="56"/>
      <c r="H52" s="56"/>
      <c r="J52" s="56"/>
      <c r="L52" s="56"/>
      <c r="N52" s="56"/>
      <c r="P52" s="56"/>
    </row>
    <row r="53" spans="1:16" ht="15.75" customHeight="1">
      <c r="A53" s="63"/>
      <c r="F53" s="56"/>
      <c r="H53" s="56"/>
      <c r="J53" s="56"/>
      <c r="L53" s="56"/>
      <c r="N53" s="56"/>
      <c r="P53" s="56"/>
    </row>
    <row r="54" spans="6:16" ht="15.75" customHeight="1">
      <c r="F54" s="56"/>
      <c r="H54" s="56"/>
      <c r="J54" s="56"/>
      <c r="L54" s="56"/>
      <c r="N54" s="56"/>
      <c r="P54" s="56"/>
    </row>
    <row r="55" spans="6:16" ht="15.75" customHeight="1">
      <c r="F55" s="56"/>
      <c r="H55" s="56"/>
      <c r="J55" s="56"/>
      <c r="L55" s="56"/>
      <c r="N55" s="56"/>
      <c r="P55" s="56"/>
    </row>
    <row r="56" spans="6:16" ht="15.75" customHeight="1">
      <c r="F56" s="56"/>
      <c r="H56" s="56"/>
      <c r="J56" s="56"/>
      <c r="L56" s="56"/>
      <c r="N56" s="56"/>
      <c r="P56" s="56"/>
    </row>
    <row r="57" spans="6:16" ht="15.75" customHeight="1">
      <c r="F57" s="56"/>
      <c r="H57" s="56"/>
      <c r="J57" s="56"/>
      <c r="L57" s="56"/>
      <c r="N57" s="56"/>
      <c r="P57" s="56"/>
    </row>
    <row r="58" spans="6:16" ht="15.75" customHeight="1">
      <c r="F58" s="56"/>
      <c r="H58" s="56"/>
      <c r="J58" s="56"/>
      <c r="L58" s="56"/>
      <c r="N58" s="56"/>
      <c r="P58" s="56"/>
    </row>
    <row r="59" spans="6:16" ht="15.75" customHeight="1">
      <c r="F59" s="56"/>
      <c r="H59" s="56"/>
      <c r="J59" s="56"/>
      <c r="L59" s="56"/>
      <c r="N59" s="56"/>
      <c r="P59" s="56"/>
    </row>
    <row r="60" spans="6:16" ht="15.75" customHeight="1">
      <c r="F60" s="56"/>
      <c r="H60" s="56"/>
      <c r="J60" s="56"/>
      <c r="L60" s="56"/>
      <c r="N60" s="56"/>
      <c r="P60" s="56"/>
    </row>
    <row r="61" spans="6:16" ht="15.75" customHeight="1">
      <c r="F61" s="56"/>
      <c r="H61" s="56"/>
      <c r="J61" s="56"/>
      <c r="L61" s="56"/>
      <c r="N61" s="56"/>
      <c r="P61" s="56"/>
    </row>
    <row r="62" spans="6:16" ht="15.75" customHeight="1">
      <c r="F62" s="56"/>
      <c r="H62" s="56"/>
      <c r="J62" s="56"/>
      <c r="L62" s="56"/>
      <c r="N62" s="56"/>
      <c r="P62" s="56"/>
    </row>
    <row r="63" spans="8:16" ht="15.75" customHeight="1">
      <c r="H63" s="56"/>
      <c r="J63" s="56"/>
      <c r="L63" s="56"/>
      <c r="N63" s="56"/>
      <c r="P63" s="56"/>
    </row>
    <row r="64" spans="8:16" ht="15.75" customHeight="1">
      <c r="H64" s="56"/>
      <c r="J64" s="56"/>
      <c r="L64" s="56"/>
      <c r="N64" s="56"/>
      <c r="P64" s="56"/>
    </row>
    <row r="65" spans="8:16" ht="15.75" customHeight="1">
      <c r="H65" s="56"/>
      <c r="J65" s="56"/>
      <c r="L65" s="56"/>
      <c r="N65" s="56"/>
      <c r="P65" s="56"/>
    </row>
    <row r="66" spans="8:16" ht="15.75" customHeight="1">
      <c r="H66" s="56"/>
      <c r="J66" s="56"/>
      <c r="L66" s="56"/>
      <c r="N66" s="56"/>
      <c r="P66" s="56"/>
    </row>
    <row r="67" spans="8:16" ht="15.75" customHeight="1">
      <c r="H67" s="56"/>
      <c r="J67" s="56"/>
      <c r="L67" s="56"/>
      <c r="N67" s="56"/>
      <c r="P67" s="56"/>
    </row>
    <row r="68" spans="8:16" ht="15.75" customHeight="1">
      <c r="H68" s="56"/>
      <c r="J68" s="56"/>
      <c r="L68" s="56"/>
      <c r="N68" s="56"/>
      <c r="P68" s="56"/>
    </row>
    <row r="69" spans="3:16" ht="15.75" customHeight="1">
      <c r="C69" s="2"/>
      <c r="H69" s="56"/>
      <c r="J69" s="56"/>
      <c r="L69" s="56"/>
      <c r="N69" s="56"/>
      <c r="P69" s="56"/>
    </row>
    <row r="70" spans="8:16" ht="15.75" customHeight="1">
      <c r="H70" s="56"/>
      <c r="J70" s="56"/>
      <c r="L70" s="56"/>
      <c r="N70" s="56"/>
      <c r="P70" s="56"/>
    </row>
    <row r="71" spans="8:16" ht="15.75" customHeight="1">
      <c r="H71" s="56"/>
      <c r="J71" s="56"/>
      <c r="L71" s="56"/>
      <c r="N71" s="56"/>
      <c r="P71" s="56"/>
    </row>
    <row r="72" spans="8:16" ht="15.75" customHeight="1">
      <c r="H72" s="56"/>
      <c r="J72" s="56"/>
      <c r="L72" s="56"/>
      <c r="N72" s="56"/>
      <c r="P72" s="56"/>
    </row>
    <row r="73" spans="10:16" ht="15.75" customHeight="1">
      <c r="J73" s="56"/>
      <c r="L73" s="56"/>
      <c r="N73" s="56"/>
      <c r="P73" s="56"/>
    </row>
    <row r="74" spans="10:16" ht="15.75" customHeight="1">
      <c r="J74" s="56"/>
      <c r="L74" s="56"/>
      <c r="N74" s="56"/>
      <c r="P74" s="56"/>
    </row>
    <row r="75" spans="10:16" ht="15.75" customHeight="1">
      <c r="J75" s="56"/>
      <c r="L75" s="56"/>
      <c r="N75" s="56"/>
      <c r="P75" s="56"/>
    </row>
    <row r="76" spans="10:16" ht="15.75" customHeight="1">
      <c r="J76" s="56"/>
      <c r="L76" s="56"/>
      <c r="N76" s="56"/>
      <c r="P76" s="56"/>
    </row>
    <row r="77" spans="10:16" ht="15.75" customHeight="1">
      <c r="J77" s="56"/>
      <c r="L77" s="56"/>
      <c r="N77" s="56"/>
      <c r="P77" s="56"/>
    </row>
    <row r="78" spans="10:16" ht="15.75" customHeight="1">
      <c r="J78" s="56"/>
      <c r="L78" s="56"/>
      <c r="N78" s="56"/>
      <c r="P78" s="56"/>
    </row>
    <row r="79" spans="10:16" ht="15.75" customHeight="1">
      <c r="J79" s="56"/>
      <c r="L79" s="56"/>
      <c r="N79" s="56"/>
      <c r="P79" s="56"/>
    </row>
    <row r="80" spans="10:16" ht="15.75" customHeight="1">
      <c r="J80" s="56"/>
      <c r="L80" s="56"/>
      <c r="N80" s="56"/>
      <c r="P80" s="56"/>
    </row>
    <row r="81" spans="10:16" ht="15.75" customHeight="1">
      <c r="J81" s="56"/>
      <c r="L81" s="56"/>
      <c r="N81" s="56"/>
      <c r="P81" s="56"/>
    </row>
    <row r="82" spans="10:16" ht="15.75" customHeight="1">
      <c r="J82" s="56"/>
      <c r="L82" s="56"/>
      <c r="N82" s="56"/>
      <c r="P82" s="56"/>
    </row>
    <row r="83" spans="12:16" ht="15.75" customHeight="1">
      <c r="L83" s="56"/>
      <c r="N83" s="56"/>
      <c r="P83" s="56"/>
    </row>
    <row r="84" spans="12:16" ht="15.75" customHeight="1">
      <c r="L84" s="56"/>
      <c r="N84" s="56"/>
      <c r="P84" s="56"/>
    </row>
    <row r="85" spans="12:16" ht="15.75" customHeight="1">
      <c r="L85" s="56"/>
      <c r="N85" s="56"/>
      <c r="P85" s="56"/>
    </row>
    <row r="86" spans="12:16" ht="15.75" customHeight="1">
      <c r="L86" s="56"/>
      <c r="N86" s="56"/>
      <c r="P86" s="56"/>
    </row>
    <row r="87" spans="12:16" ht="15.75" customHeight="1">
      <c r="L87" s="56"/>
      <c r="N87" s="56"/>
      <c r="P87" s="56"/>
    </row>
    <row r="88" spans="12:16" ht="15.75" customHeight="1">
      <c r="L88" s="56"/>
      <c r="N88" s="56"/>
      <c r="P88" s="56"/>
    </row>
    <row r="89" spans="12:16" ht="15.75" customHeight="1">
      <c r="L89" s="56"/>
      <c r="N89" s="56"/>
      <c r="P89" s="56"/>
    </row>
    <row r="90" spans="12:16" ht="15.75" customHeight="1">
      <c r="L90" s="56"/>
      <c r="N90" s="56"/>
      <c r="P90" s="56"/>
    </row>
    <row r="91" spans="12:16" ht="15.75" customHeight="1">
      <c r="L91" s="56"/>
      <c r="N91" s="56"/>
      <c r="P91" s="56"/>
    </row>
    <row r="92" spans="12:16" ht="15.75" customHeight="1">
      <c r="L92" s="56"/>
      <c r="N92" s="56"/>
      <c r="P92" s="56"/>
    </row>
    <row r="93" spans="14:16" ht="15.75" customHeight="1">
      <c r="N93" s="56"/>
      <c r="P93" s="56"/>
    </row>
    <row r="94" spans="14:16" ht="15.75" customHeight="1">
      <c r="N94" s="56"/>
      <c r="P94" s="56"/>
    </row>
    <row r="95" spans="14:16" ht="15.75" customHeight="1">
      <c r="N95" s="56"/>
      <c r="P95" s="56"/>
    </row>
    <row r="96" spans="13:15" ht="15.75" customHeight="1">
      <c r="M96" s="2"/>
      <c r="O96" s="2"/>
    </row>
    <row r="97" spans="13:15" ht="15.75" customHeight="1">
      <c r="M97" s="2"/>
      <c r="O97" s="2"/>
    </row>
    <row r="98" spans="13:15" ht="15.75" customHeight="1">
      <c r="M98" s="2"/>
      <c r="O98" s="2"/>
    </row>
    <row r="99" spans="13:15" ht="15.75" customHeight="1">
      <c r="M99" s="2"/>
      <c r="O99" s="2"/>
    </row>
    <row r="100" spans="13:15" ht="15.75" customHeight="1">
      <c r="M100" s="2"/>
      <c r="O100" s="2"/>
    </row>
    <row r="101" spans="13:15" ht="15.75" customHeight="1">
      <c r="M101" s="2"/>
      <c r="O101" s="2"/>
    </row>
    <row r="102" spans="13:15" ht="15.75" customHeight="1">
      <c r="M102" s="2"/>
      <c r="O102" s="2"/>
    </row>
    <row r="126" ht="15.75" customHeight="1">
      <c r="K126" s="2"/>
    </row>
    <row r="127" ht="15.75" customHeight="1">
      <c r="K127" s="2"/>
    </row>
    <row r="128" ht="15.75" customHeight="1">
      <c r="K128" s="2"/>
    </row>
    <row r="129" ht="15.75" customHeight="1">
      <c r="K129" s="2"/>
    </row>
    <row r="130" ht="15.75" customHeight="1">
      <c r="K130" s="2"/>
    </row>
    <row r="131" ht="15.75" customHeight="1">
      <c r="K131" s="2"/>
    </row>
    <row r="132" ht="15.75" customHeight="1">
      <c r="K132" s="2"/>
    </row>
    <row r="133" ht="15.75" customHeight="1">
      <c r="K133" s="2"/>
    </row>
    <row r="134" ht="15.75" customHeight="1">
      <c r="K134" s="2"/>
    </row>
    <row r="135" ht="15.75" customHeight="1">
      <c r="K135" s="2"/>
    </row>
    <row r="136" spans="11:15" ht="15.75" customHeight="1">
      <c r="K136" s="2"/>
      <c r="M136" s="2"/>
      <c r="O136" s="2"/>
    </row>
    <row r="137" spans="11:15" ht="15.75" customHeight="1">
      <c r="K137" s="2"/>
      <c r="M137" s="2"/>
      <c r="O137" s="2"/>
    </row>
    <row r="138" spans="11:15" ht="15.75" customHeight="1">
      <c r="K138" s="2"/>
      <c r="M138" s="2"/>
      <c r="O138" s="2"/>
    </row>
    <row r="139" spans="11:15" ht="15.75" customHeight="1">
      <c r="K139" s="2"/>
      <c r="M139" s="2"/>
      <c r="O139" s="2"/>
    </row>
    <row r="140" spans="11:15" ht="15.75" customHeight="1">
      <c r="K140" s="2"/>
      <c r="M140" s="2"/>
      <c r="O140" s="2"/>
    </row>
    <row r="141" spans="11:15" ht="15.75" customHeight="1">
      <c r="K141" s="2"/>
      <c r="M141" s="2"/>
      <c r="O141" s="2"/>
    </row>
    <row r="142" spans="11:15" ht="15.75" customHeight="1">
      <c r="K142" s="2"/>
      <c r="M142" s="2"/>
      <c r="O142" s="2"/>
    </row>
    <row r="143" spans="11:15" ht="15.75" customHeight="1">
      <c r="K143" s="2"/>
      <c r="M143" s="2"/>
      <c r="O143" s="2"/>
    </row>
    <row r="144" spans="11:15" ht="15.75" customHeight="1">
      <c r="K144" s="2"/>
      <c r="M144" s="2"/>
      <c r="O144" s="2"/>
    </row>
    <row r="145" spans="11:15" ht="15.75" customHeight="1">
      <c r="K145" s="2"/>
      <c r="M145" s="2"/>
      <c r="O145" s="2"/>
    </row>
    <row r="146" spans="11:15" ht="15.75" customHeight="1">
      <c r="K146" s="2"/>
      <c r="M146" s="2"/>
      <c r="O146" s="2"/>
    </row>
    <row r="147" spans="11:15" ht="15.75" customHeight="1">
      <c r="K147" s="2"/>
      <c r="M147" s="2"/>
      <c r="O147" s="2"/>
    </row>
    <row r="148" spans="11:15" ht="15.75" customHeight="1">
      <c r="K148" s="2"/>
      <c r="M148" s="2"/>
      <c r="O148" s="2"/>
    </row>
    <row r="149" spans="11:15" ht="15.75" customHeight="1">
      <c r="K149" s="2"/>
      <c r="M149" s="2"/>
      <c r="O149" s="2"/>
    </row>
    <row r="150" spans="11:15" ht="15.75" customHeight="1">
      <c r="K150" s="2"/>
      <c r="M150" s="2"/>
      <c r="O150" s="2"/>
    </row>
    <row r="151" spans="11:15" ht="15.75" customHeight="1">
      <c r="K151" s="2"/>
      <c r="M151" s="2"/>
      <c r="O151" s="2"/>
    </row>
    <row r="152" spans="11:15" ht="15.75" customHeight="1">
      <c r="K152" s="2"/>
      <c r="M152" s="2"/>
      <c r="O152" s="2"/>
    </row>
    <row r="153" spans="11:15" ht="15.75" customHeight="1">
      <c r="K153" s="2"/>
      <c r="M153" s="2"/>
      <c r="O153" s="2"/>
    </row>
    <row r="154" spans="13:15" ht="15.75" customHeight="1">
      <c r="M154" s="2"/>
      <c r="O154" s="2"/>
    </row>
    <row r="155" spans="13:15" ht="15.75" customHeight="1">
      <c r="M155" s="2"/>
      <c r="O155" s="2"/>
    </row>
    <row r="156" spans="13:15" ht="15.75" customHeight="1">
      <c r="M156" s="2"/>
      <c r="O156" s="2"/>
    </row>
    <row r="157" spans="13:15" ht="15.75" customHeight="1">
      <c r="M157" s="2"/>
      <c r="O157" s="2"/>
    </row>
    <row r="158" spans="13:15" ht="15.75" customHeight="1">
      <c r="M158" s="2"/>
      <c r="O158" s="2"/>
    </row>
    <row r="159" spans="13:15" ht="15.75" customHeight="1">
      <c r="M159" s="2"/>
      <c r="O159" s="2"/>
    </row>
    <row r="160" spans="13:15" ht="15.75" customHeight="1">
      <c r="M160" s="2"/>
      <c r="O160" s="2"/>
    </row>
    <row r="161" spans="13:15" ht="15.75" customHeight="1">
      <c r="M161" s="2"/>
      <c r="O161" s="2"/>
    </row>
    <row r="162" spans="13:15" ht="15.75" customHeight="1">
      <c r="M162" s="2"/>
      <c r="O162" s="2"/>
    </row>
    <row r="163" spans="13:15" ht="15.75" customHeight="1">
      <c r="M163" s="2"/>
      <c r="O163" s="2"/>
    </row>
  </sheetData>
  <printOptions horizontalCentered="1"/>
  <pageMargins left="0.7" right="0.7" top="1" bottom="1" header="0.5" footer="0.5"/>
  <pageSetup firstPageNumber="2" useFirstPageNumber="1" horizontalDpi="300" verticalDpi="300" orientation="portrait" r:id="rId1"/>
  <headerFooter alignWithMargins="0">
    <oddFooter>&amp;R&amp;9Appendix E: Tables -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B2">
      <pane xSplit="1" ySplit="2" topLeftCell="H4" activePane="bottomRight" state="frozen"/>
      <selection pane="topLeft" activeCell="J3" sqref="J3"/>
      <selection pane="topRight" activeCell="J3" sqref="J3"/>
      <selection pane="bottomLeft" activeCell="J3" sqref="J3"/>
      <selection pane="bottomRight" activeCell="J3" sqref="J3"/>
    </sheetView>
  </sheetViews>
  <sheetFormatPr defaultColWidth="9.140625" defaultRowHeight="12.75"/>
  <cols>
    <col min="1" max="1" width="0" style="22" hidden="1" customWidth="1"/>
    <col min="2" max="2" width="4.421875" style="26" customWidth="1"/>
    <col min="3" max="6" width="4.140625" style="24" customWidth="1"/>
    <col min="7" max="7" width="4.421875" style="24" customWidth="1"/>
    <col min="8" max="8" width="4.57421875" style="24" customWidth="1"/>
    <col min="9" max="9" width="4.140625" style="24" customWidth="1"/>
    <col min="10" max="10" width="4.57421875" style="24" customWidth="1"/>
    <col min="11" max="11" width="4.28125" style="24" customWidth="1"/>
    <col min="12" max="12" width="4.57421875" style="24" customWidth="1"/>
    <col min="13" max="13" width="4.421875" style="24" customWidth="1"/>
    <col min="14" max="14" width="4.57421875" style="24" customWidth="1"/>
    <col min="15" max="16" width="4.421875" style="24" customWidth="1"/>
    <col min="17" max="18" width="4.140625" style="24" customWidth="1"/>
    <col min="19" max="19" width="4.28125" style="24" customWidth="1"/>
    <col min="20" max="20" width="4.57421875" style="24" customWidth="1"/>
    <col min="21" max="21" width="4.421875" style="24" customWidth="1"/>
    <col min="22" max="16384" width="9.140625" style="22" customWidth="1"/>
  </cols>
  <sheetData>
    <row r="1" spans="1:21" ht="9" hidden="1">
      <c r="A1" s="21">
        <v>0.005</v>
      </c>
      <c r="B1" s="23"/>
      <c r="C1" s="24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  <c r="K1" s="24">
        <v>9</v>
      </c>
      <c r="L1" s="24">
        <v>10</v>
      </c>
      <c r="M1" s="24">
        <v>12</v>
      </c>
      <c r="N1" s="24">
        <v>15</v>
      </c>
      <c r="O1" s="24">
        <v>20</v>
      </c>
      <c r="P1" s="24">
        <v>24</v>
      </c>
      <c r="Q1" s="24">
        <v>30</v>
      </c>
      <c r="R1" s="24">
        <v>40</v>
      </c>
      <c r="S1" s="24">
        <v>60</v>
      </c>
      <c r="T1" s="24">
        <v>120</v>
      </c>
      <c r="U1" s="24">
        <v>999999</v>
      </c>
    </row>
    <row r="2" spans="2:21" s="9" customFormat="1" ht="24.75" customHeight="1">
      <c r="B2" s="17" t="s">
        <v>29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9"/>
    </row>
    <row r="3" spans="1:21" s="28" customFormat="1" ht="22.5">
      <c r="A3" s="27"/>
      <c r="B3" s="34" t="s">
        <v>24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12</v>
      </c>
      <c r="N3" s="30">
        <v>15</v>
      </c>
      <c r="O3" s="30">
        <v>20</v>
      </c>
      <c r="P3" s="30">
        <v>24</v>
      </c>
      <c r="Q3" s="30">
        <v>30</v>
      </c>
      <c r="R3" s="30">
        <v>40</v>
      </c>
      <c r="S3" s="30">
        <v>60</v>
      </c>
      <c r="T3" s="30">
        <v>120</v>
      </c>
      <c r="U3" s="31" t="s">
        <v>18</v>
      </c>
    </row>
    <row r="4" spans="1:21" ht="15" customHeight="1">
      <c r="A4" s="22">
        <v>1</v>
      </c>
      <c r="B4" s="32">
        <v>1</v>
      </c>
      <c r="C4" s="44">
        <f aca="true" t="shared" si="0" ref="C4:L7">FINV($A$1,C$1,$A4)</f>
        <v>16212.46337890625</v>
      </c>
      <c r="D4" s="44">
        <f t="shared" si="0"/>
        <v>19997.358322143555</v>
      </c>
      <c r="E4" s="44">
        <f t="shared" si="0"/>
        <v>21614.134311676025</v>
      </c>
      <c r="F4" s="44">
        <f t="shared" si="0"/>
        <v>22500.75340270996</v>
      </c>
      <c r="G4" s="44">
        <f t="shared" si="0"/>
        <v>23055.821657180786</v>
      </c>
      <c r="H4" s="44">
        <f t="shared" si="0"/>
        <v>23439.526557922363</v>
      </c>
      <c r="I4" s="44">
        <f t="shared" si="0"/>
        <v>23715.198040008545</v>
      </c>
      <c r="J4" s="44">
        <f t="shared" si="0"/>
        <v>23923.814296722412</v>
      </c>
      <c r="K4" s="44">
        <f t="shared" si="0"/>
        <v>24091.4523601532</v>
      </c>
      <c r="L4" s="44">
        <f t="shared" si="0"/>
        <v>24221.837520599365</v>
      </c>
      <c r="M4" s="44">
        <f aca="true" t="shared" si="1" ref="M4:U7">FINV($A$1,M$1,$A4)</f>
        <v>24426.72848701477</v>
      </c>
      <c r="N4" s="44">
        <f t="shared" si="1"/>
        <v>24631.619453430176</v>
      </c>
      <c r="O4" s="44">
        <f t="shared" si="1"/>
        <v>24836.51041984558</v>
      </c>
      <c r="P4" s="44">
        <f t="shared" si="1"/>
        <v>24937.093257904053</v>
      </c>
      <c r="Q4" s="44">
        <f t="shared" si="1"/>
        <v>25041.401386260986</v>
      </c>
      <c r="R4" s="44">
        <f t="shared" si="1"/>
        <v>25145.70951461792</v>
      </c>
      <c r="S4" s="44">
        <f t="shared" si="1"/>
        <v>25253.742933273315</v>
      </c>
      <c r="T4" s="44">
        <f t="shared" si="1"/>
        <v>25358.05106163025</v>
      </c>
      <c r="U4" s="44">
        <f t="shared" si="1"/>
        <v>25466.084480285645</v>
      </c>
    </row>
    <row r="5" spans="1:21" ht="15" customHeight="1">
      <c r="A5" s="22">
        <v>2</v>
      </c>
      <c r="B5" s="32">
        <v>2</v>
      </c>
      <c r="C5" s="44">
        <f t="shared" si="0"/>
        <v>198.50267563015223</v>
      </c>
      <c r="D5" s="44">
        <f t="shared" si="0"/>
        <v>199.01199266314507</v>
      </c>
      <c r="E5" s="44">
        <f t="shared" si="0"/>
        <v>199.15751181542873</v>
      </c>
      <c r="F5" s="44">
        <f t="shared" si="0"/>
        <v>199.24482330679893</v>
      </c>
      <c r="G5" s="44">
        <f t="shared" si="0"/>
        <v>199.3030309677124</v>
      </c>
      <c r="H5" s="44">
        <f t="shared" si="0"/>
        <v>199.33213479816914</v>
      </c>
      <c r="I5" s="44">
        <f t="shared" si="0"/>
        <v>199.36123862862587</v>
      </c>
      <c r="J5" s="44">
        <f t="shared" si="0"/>
        <v>199.37579054385424</v>
      </c>
      <c r="K5" s="44">
        <f t="shared" si="0"/>
        <v>199.3903424590826</v>
      </c>
      <c r="L5" s="44">
        <f t="shared" si="0"/>
        <v>199.3903424590826</v>
      </c>
      <c r="M5" s="44">
        <f t="shared" si="1"/>
        <v>199.41944628953934</v>
      </c>
      <c r="N5" s="44">
        <f t="shared" si="1"/>
        <v>199.4339982047677</v>
      </c>
      <c r="O5" s="44">
        <f t="shared" si="1"/>
        <v>199.44855011999607</v>
      </c>
      <c r="P5" s="44">
        <f t="shared" si="1"/>
        <v>199.44855011999607</v>
      </c>
      <c r="Q5" s="44">
        <f t="shared" si="1"/>
        <v>199.4776539504528</v>
      </c>
      <c r="R5" s="44">
        <f t="shared" si="1"/>
        <v>199.4776539504528</v>
      </c>
      <c r="S5" s="44">
        <f t="shared" si="1"/>
        <v>199.4776539504528</v>
      </c>
      <c r="T5" s="44">
        <f t="shared" si="1"/>
        <v>199.49220586568117</v>
      </c>
      <c r="U5" s="44">
        <f t="shared" si="1"/>
        <v>199.50675778090954</v>
      </c>
    </row>
    <row r="6" spans="1:21" ht="15" customHeight="1">
      <c r="A6" s="22">
        <v>3</v>
      </c>
      <c r="B6" s="32">
        <v>3</v>
      </c>
      <c r="C6" s="39">
        <f t="shared" si="0"/>
        <v>55.55193638429046</v>
      </c>
      <c r="D6" s="39">
        <f t="shared" si="0"/>
        <v>49.80029189027846</v>
      </c>
      <c r="E6" s="39">
        <f t="shared" si="0"/>
        <v>47.46834747493267</v>
      </c>
      <c r="F6" s="39">
        <f t="shared" si="0"/>
        <v>46.19505489245057</v>
      </c>
      <c r="G6" s="39">
        <f t="shared" si="0"/>
        <v>45.3910615760833</v>
      </c>
      <c r="H6" s="39">
        <f t="shared" si="0"/>
        <v>44.83808879740536</v>
      </c>
      <c r="I6" s="39">
        <f t="shared" si="0"/>
        <v>44.43427314981818</v>
      </c>
      <c r="J6" s="39">
        <f t="shared" si="0"/>
        <v>44.125044951215386</v>
      </c>
      <c r="K6" s="39">
        <f t="shared" si="0"/>
        <v>43.88130037114024</v>
      </c>
      <c r="L6" s="39">
        <f t="shared" si="0"/>
        <v>43.68484951555729</v>
      </c>
      <c r="M6" s="39">
        <f t="shared" si="1"/>
        <v>43.38653525337577</v>
      </c>
      <c r="N6" s="39">
        <f t="shared" si="1"/>
        <v>43.08458301238716</v>
      </c>
      <c r="O6" s="39">
        <f t="shared" si="1"/>
        <v>42.77899279259145</v>
      </c>
      <c r="P6" s="39">
        <f t="shared" si="1"/>
        <v>42.62255970388651</v>
      </c>
      <c r="Q6" s="39">
        <f t="shared" si="1"/>
        <v>42.466126615181565</v>
      </c>
      <c r="R6" s="39">
        <f t="shared" si="1"/>
        <v>42.30969352647662</v>
      </c>
      <c r="S6" s="39">
        <f t="shared" si="1"/>
        <v>42.149622458964586</v>
      </c>
      <c r="T6" s="39">
        <f t="shared" si="1"/>
        <v>41.98955139145255</v>
      </c>
      <c r="U6" s="39">
        <f t="shared" si="1"/>
        <v>41.829480323940516</v>
      </c>
    </row>
    <row r="7" spans="1:21" ht="15" customHeight="1">
      <c r="A7" s="22">
        <v>4</v>
      </c>
      <c r="B7" s="32">
        <v>4</v>
      </c>
      <c r="C7" s="39">
        <f t="shared" si="0"/>
        <v>31.332092476077378</v>
      </c>
      <c r="D7" s="39">
        <f t="shared" si="0"/>
        <v>26.284396881237626</v>
      </c>
      <c r="E7" s="39">
        <f t="shared" si="0"/>
        <v>24.259861675091088</v>
      </c>
      <c r="F7" s="39">
        <f t="shared" si="0"/>
        <v>23.153916117735207</v>
      </c>
      <c r="G7" s="39">
        <f t="shared" si="0"/>
        <v>22.45633368147537</v>
      </c>
      <c r="H7" s="39">
        <f t="shared" si="0"/>
        <v>21.975210984237492</v>
      </c>
      <c r="I7" s="39">
        <f t="shared" si="0"/>
        <v>21.622327039949596</v>
      </c>
      <c r="J7" s="39">
        <f t="shared" si="0"/>
        <v>21.352207113523036</v>
      </c>
      <c r="K7" s="39">
        <f t="shared" si="0"/>
        <v>21.138475858606398</v>
      </c>
      <c r="L7" s="39">
        <f t="shared" si="0"/>
        <v>20.966581359971315</v>
      </c>
      <c r="M7" s="39">
        <f t="shared" si="1"/>
        <v>20.70464688586071</v>
      </c>
      <c r="N7" s="39">
        <f t="shared" si="1"/>
        <v>20.438164938241243</v>
      </c>
      <c r="O7" s="39">
        <f t="shared" si="1"/>
        <v>20.16713551711291</v>
      </c>
      <c r="P7" s="39">
        <f t="shared" si="1"/>
        <v>20.0298018171452</v>
      </c>
      <c r="Q7" s="39">
        <f t="shared" si="1"/>
        <v>19.891558622475713</v>
      </c>
      <c r="R7" s="39">
        <f t="shared" si="1"/>
        <v>19.751496438402683</v>
      </c>
      <c r="S7" s="39">
        <f t="shared" si="1"/>
        <v>19.61052475962788</v>
      </c>
      <c r="T7" s="39">
        <f t="shared" si="1"/>
        <v>19.468643586151302</v>
      </c>
      <c r="U7" s="39">
        <f t="shared" si="1"/>
        <v>19.32494342327118</v>
      </c>
    </row>
    <row r="8" spans="2:21" ht="15" customHeight="1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15" customHeight="1">
      <c r="A9" s="22">
        <v>5</v>
      </c>
      <c r="B9" s="32">
        <v>5</v>
      </c>
      <c r="C9" s="40">
        <f aca="true" t="shared" si="2" ref="C9:L13">FINV($A$1,C$1,$A9)</f>
        <v>22.784661268815398</v>
      </c>
      <c r="D9" s="40">
        <f t="shared" si="2"/>
        <v>18.313585314899683</v>
      </c>
      <c r="E9" s="40">
        <f t="shared" si="2"/>
        <v>16.53006620472297</v>
      </c>
      <c r="F9" s="40">
        <f t="shared" si="2"/>
        <v>15.555997379124165</v>
      </c>
      <c r="G9" s="40">
        <f t="shared" si="2"/>
        <v>14.93935997132212</v>
      </c>
      <c r="H9" s="40">
        <f t="shared" si="2"/>
        <v>14.513261703541502</v>
      </c>
      <c r="I9" s="40">
        <f t="shared" si="2"/>
        <v>14.200395526131615</v>
      </c>
      <c r="J9" s="40">
        <f t="shared" si="2"/>
        <v>13.960743672214448</v>
      </c>
      <c r="K9" s="40">
        <f t="shared" si="2"/>
        <v>13.77156877424568</v>
      </c>
      <c r="L9" s="40">
        <f t="shared" si="2"/>
        <v>13.617864169646055</v>
      </c>
      <c r="M9" s="40">
        <f aca="true" t="shared" si="3" ref="M9:U13">FINV($A$1,M$1,$A9)</f>
        <v>13.384578778641298</v>
      </c>
      <c r="N9" s="40">
        <f t="shared" si="3"/>
        <v>13.146291166776791</v>
      </c>
      <c r="O9" s="40">
        <f t="shared" si="3"/>
        <v>12.90345608140342</v>
      </c>
      <c r="P9" s="40">
        <f t="shared" si="3"/>
        <v>12.780219549313188</v>
      </c>
      <c r="Q9" s="40">
        <f t="shared" si="3"/>
        <v>12.655618775170296</v>
      </c>
      <c r="R9" s="40">
        <f t="shared" si="3"/>
        <v>12.529653758974746</v>
      </c>
      <c r="S9" s="40">
        <f t="shared" si="3"/>
        <v>12.402324500726536</v>
      </c>
      <c r="T9" s="40">
        <f t="shared" si="3"/>
        <v>12.273631000425667</v>
      </c>
      <c r="U9" s="40">
        <f t="shared" si="3"/>
        <v>12.143573258072138</v>
      </c>
    </row>
    <row r="10" spans="1:21" ht="15" customHeight="1">
      <c r="A10" s="22">
        <v>6</v>
      </c>
      <c r="B10" s="32">
        <v>6</v>
      </c>
      <c r="C10" s="40">
        <f t="shared" si="2"/>
        <v>18.634636944625527</v>
      </c>
      <c r="D10" s="40">
        <f t="shared" si="2"/>
        <v>14.544184523401782</v>
      </c>
      <c r="E10" s="40">
        <f t="shared" si="2"/>
        <v>12.916643754579127</v>
      </c>
      <c r="F10" s="40">
        <f t="shared" si="2"/>
        <v>12.02761268359609</v>
      </c>
      <c r="G10" s="40">
        <f t="shared" si="2"/>
        <v>11.463725968496874</v>
      </c>
      <c r="H10" s="40">
        <f t="shared" si="2"/>
        <v>11.073097994085401</v>
      </c>
      <c r="I10" s="40">
        <f t="shared" si="2"/>
        <v>10.785697668325156</v>
      </c>
      <c r="J10" s="40">
        <f t="shared" si="2"/>
        <v>10.565599950496107</v>
      </c>
      <c r="K10" s="40">
        <f t="shared" si="2"/>
        <v>10.391431715106592</v>
      </c>
      <c r="L10" s="40">
        <f t="shared" si="2"/>
        <v>10.250005288980901</v>
      </c>
      <c r="M10" s="40">
        <f t="shared" si="3"/>
        <v>10.034455044660717</v>
      </c>
      <c r="N10" s="40">
        <f t="shared" si="3"/>
        <v>9.813902579480782</v>
      </c>
      <c r="O10" s="40">
        <f t="shared" si="3"/>
        <v>9.588802640791982</v>
      </c>
      <c r="P10" s="40">
        <f t="shared" si="3"/>
        <v>9.474206308368593</v>
      </c>
      <c r="Q10" s="40">
        <f t="shared" si="3"/>
        <v>9.358245733892545</v>
      </c>
      <c r="R10" s="40">
        <f t="shared" si="3"/>
        <v>9.240920917363837</v>
      </c>
      <c r="S10" s="40">
        <f t="shared" si="3"/>
        <v>9.121777111431584</v>
      </c>
      <c r="T10" s="40">
        <f t="shared" si="3"/>
        <v>9.00126906344667</v>
      </c>
      <c r="U10" s="40">
        <f t="shared" si="3"/>
        <v>8.879396773409098</v>
      </c>
    </row>
    <row r="11" spans="1:21" ht="15" customHeight="1">
      <c r="A11" s="22">
        <v>7</v>
      </c>
      <c r="B11" s="32">
        <v>7</v>
      </c>
      <c r="C11" s="40">
        <f t="shared" si="2"/>
        <v>16.235389921348542</v>
      </c>
      <c r="D11" s="40">
        <f t="shared" si="2"/>
        <v>12.403688742779195</v>
      </c>
      <c r="E11" s="40">
        <f t="shared" si="2"/>
        <v>10.882558854063973</v>
      </c>
      <c r="F11" s="40">
        <f t="shared" si="2"/>
        <v>10.050371201941743</v>
      </c>
      <c r="G11" s="40">
        <f t="shared" si="2"/>
        <v>9.521954780211672</v>
      </c>
      <c r="H11" s="40">
        <f t="shared" si="2"/>
        <v>9.155428415397182</v>
      </c>
      <c r="I11" s="40">
        <f t="shared" si="2"/>
        <v>8.885308488970622</v>
      </c>
      <c r="J11" s="40">
        <f t="shared" si="2"/>
        <v>8.677943696966395</v>
      </c>
      <c r="K11" s="40">
        <f t="shared" si="2"/>
        <v>8.513779903296381</v>
      </c>
      <c r="L11" s="40">
        <f t="shared" si="2"/>
        <v>8.380311555811204</v>
      </c>
      <c r="M11" s="40">
        <f t="shared" si="3"/>
        <v>8.176357368938625</v>
      </c>
      <c r="N11" s="40">
        <f t="shared" si="3"/>
        <v>7.967628334881738</v>
      </c>
      <c r="O11" s="40">
        <f t="shared" si="3"/>
        <v>7.7538970799651</v>
      </c>
      <c r="P11" s="40">
        <f t="shared" si="3"/>
        <v>7.6449850894277915</v>
      </c>
      <c r="Q11" s="40">
        <f t="shared" si="3"/>
        <v>7.534481483162381</v>
      </c>
      <c r="R11" s="40">
        <f t="shared" si="3"/>
        <v>7.422386261168867</v>
      </c>
      <c r="S11" s="40">
        <f t="shared" si="3"/>
        <v>7.308699423447251</v>
      </c>
      <c r="T11" s="40">
        <f t="shared" si="3"/>
        <v>7.193193596322089</v>
      </c>
      <c r="U11" s="40">
        <f t="shared" si="3"/>
        <v>7.076096153468825</v>
      </c>
    </row>
    <row r="12" spans="1:21" ht="15" customHeight="1">
      <c r="A12" s="22">
        <v>8</v>
      </c>
      <c r="B12" s="32">
        <v>8</v>
      </c>
      <c r="C12" s="40">
        <f t="shared" si="2"/>
        <v>14.688339433632791</v>
      </c>
      <c r="D12" s="40">
        <f t="shared" si="2"/>
        <v>11.042629921576008</v>
      </c>
      <c r="E12" s="40">
        <f t="shared" si="2"/>
        <v>9.596533345757052</v>
      </c>
      <c r="F12" s="40">
        <f t="shared" si="2"/>
        <v>8.805272955214605</v>
      </c>
      <c r="G12" s="40">
        <f t="shared" si="2"/>
        <v>8.301867637783289</v>
      </c>
      <c r="H12" s="40">
        <f t="shared" si="2"/>
        <v>7.951939551276155</v>
      </c>
      <c r="I12" s="40">
        <f t="shared" si="2"/>
        <v>7.69409780332353</v>
      </c>
      <c r="J12" s="40">
        <f t="shared" si="2"/>
        <v>7.495827958337031</v>
      </c>
      <c r="K12" s="40">
        <f t="shared" si="2"/>
        <v>7.338712748605758</v>
      </c>
      <c r="L12" s="40">
        <f t="shared" si="2"/>
        <v>7.210701369331218</v>
      </c>
      <c r="M12" s="40">
        <f t="shared" si="3"/>
        <v>7.0149326347745955</v>
      </c>
      <c r="N12" s="40">
        <f t="shared" si="3"/>
        <v>6.814389053033665</v>
      </c>
      <c r="O12" s="40">
        <f t="shared" si="3"/>
        <v>6.608161129406653</v>
      </c>
      <c r="P12" s="40">
        <f t="shared" si="3"/>
        <v>6.502887117676437</v>
      </c>
      <c r="Q12" s="40">
        <f t="shared" si="3"/>
        <v>6.396021490218118</v>
      </c>
      <c r="R12" s="40">
        <f t="shared" si="3"/>
        <v>6.287564247031696</v>
      </c>
      <c r="S12" s="40">
        <f t="shared" si="3"/>
        <v>6.177288014441729</v>
      </c>
      <c r="T12" s="40">
        <f t="shared" si="3"/>
        <v>6.064965418772772</v>
      </c>
      <c r="U12" s="40">
        <f t="shared" si="3"/>
        <v>5.950596460024826</v>
      </c>
    </row>
    <row r="13" spans="1:21" ht="15" customHeight="1">
      <c r="A13" s="22">
        <v>9</v>
      </c>
      <c r="B13" s="32">
        <v>9</v>
      </c>
      <c r="C13" s="40">
        <f t="shared" si="2"/>
        <v>13.613771443488076</v>
      </c>
      <c r="D13" s="40">
        <f t="shared" si="2"/>
        <v>10.106759873451665</v>
      </c>
      <c r="E13" s="40">
        <f t="shared" si="2"/>
        <v>8.71705196914263</v>
      </c>
      <c r="F13" s="40">
        <f t="shared" si="2"/>
        <v>7.95580490375869</v>
      </c>
      <c r="G13" s="40">
        <f t="shared" si="2"/>
        <v>7.471044227713719</v>
      </c>
      <c r="H13" s="40">
        <f t="shared" si="2"/>
        <v>7.133849067031406</v>
      </c>
      <c r="I13" s="40">
        <f t="shared" si="2"/>
        <v>6.884874892421067</v>
      </c>
      <c r="J13" s="40">
        <f t="shared" si="2"/>
        <v>6.693198884022422</v>
      </c>
      <c r="K13" s="40">
        <f t="shared" si="2"/>
        <v>6.5410858951509</v>
      </c>
      <c r="L13" s="40">
        <f t="shared" si="2"/>
        <v>6.417167242034338</v>
      </c>
      <c r="M13" s="40">
        <f t="shared" si="3"/>
        <v>6.22731022303924</v>
      </c>
      <c r="N13" s="40">
        <f t="shared" si="3"/>
        <v>6.03245098318439</v>
      </c>
      <c r="O13" s="40">
        <f t="shared" si="3"/>
        <v>5.831907401443459</v>
      </c>
      <c r="P13" s="40">
        <f t="shared" si="3"/>
        <v>5.729134500143118</v>
      </c>
      <c r="Q13" s="40">
        <f t="shared" si="3"/>
        <v>5.624769983114675</v>
      </c>
      <c r="R13" s="40">
        <f t="shared" si="3"/>
        <v>5.518586476682685</v>
      </c>
      <c r="S13" s="40">
        <f t="shared" si="3"/>
        <v>5.410356607171707</v>
      </c>
      <c r="T13" s="40">
        <f t="shared" si="3"/>
        <v>5.300080374581739</v>
      </c>
      <c r="U13" s="40">
        <f t="shared" si="3"/>
        <v>5.187530405237339</v>
      </c>
    </row>
    <row r="14" spans="2:21" ht="15" customHeight="1">
      <c r="B14" s="3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ht="15" customHeight="1">
      <c r="A15" s="22">
        <v>10</v>
      </c>
      <c r="B15" s="32">
        <v>10</v>
      </c>
      <c r="C15" s="40">
        <f aca="true" t="shared" si="4" ref="C15:L19">FINV($A$1,C$1,$A15)</f>
        <v>12.826603779103607</v>
      </c>
      <c r="D15" s="40">
        <f t="shared" si="4"/>
        <v>9.426912583876401</v>
      </c>
      <c r="E15" s="40">
        <f t="shared" si="4"/>
        <v>8.080860425252467</v>
      </c>
      <c r="F15" s="40">
        <f t="shared" si="4"/>
        <v>7.342805474763736</v>
      </c>
      <c r="G15" s="40">
        <f t="shared" si="4"/>
        <v>6.872369340271689</v>
      </c>
      <c r="H15" s="40">
        <f t="shared" si="4"/>
        <v>6.544723873957992</v>
      </c>
      <c r="I15" s="40">
        <f t="shared" si="4"/>
        <v>6.3025709096109495</v>
      </c>
      <c r="J15" s="40">
        <f t="shared" si="4"/>
        <v>6.115897122072056</v>
      </c>
      <c r="K15" s="40">
        <f t="shared" si="4"/>
        <v>5.967649485683069</v>
      </c>
      <c r="L15" s="40">
        <f t="shared" si="4"/>
        <v>5.846686690347269</v>
      </c>
      <c r="M15" s="40">
        <f aca="true" t="shared" si="5" ref="M15:U19">FINV($A$1,M$1,$A15)</f>
        <v>5.661377144861035</v>
      </c>
      <c r="N15" s="40">
        <f t="shared" si="5"/>
        <v>5.470610631164163</v>
      </c>
      <c r="O15" s="40">
        <f t="shared" si="5"/>
        <v>5.274046088743489</v>
      </c>
      <c r="P15" s="40">
        <f t="shared" si="5"/>
        <v>5.173205863684416</v>
      </c>
      <c r="Q15" s="40">
        <f t="shared" si="5"/>
        <v>5.0705466492217965</v>
      </c>
      <c r="R15" s="40">
        <f t="shared" si="5"/>
        <v>4.96595475851791</v>
      </c>
      <c r="S15" s="40">
        <f t="shared" si="5"/>
        <v>4.859202817897312</v>
      </c>
      <c r="T15" s="40">
        <f t="shared" si="5"/>
        <v>4.750063453684561</v>
      </c>
      <c r="U15" s="40">
        <f t="shared" si="5"/>
        <v>4.638536665879656</v>
      </c>
    </row>
    <row r="16" spans="1:21" ht="15" customHeight="1">
      <c r="A16" s="22">
        <v>11</v>
      </c>
      <c r="B16" s="32">
        <v>11</v>
      </c>
      <c r="C16" s="40">
        <f t="shared" si="4"/>
        <v>12.226337275933474</v>
      </c>
      <c r="D16" s="40">
        <f t="shared" si="4"/>
        <v>8.912138582672924</v>
      </c>
      <c r="E16" s="40">
        <f t="shared" si="4"/>
        <v>7.600419849040918</v>
      </c>
      <c r="F16" s="40">
        <f t="shared" si="4"/>
        <v>6.880782166263089</v>
      </c>
      <c r="G16" s="40">
        <f t="shared" si="4"/>
        <v>6.421714715543203</v>
      </c>
      <c r="H16" s="40">
        <f t="shared" si="4"/>
        <v>6.101572580519132</v>
      </c>
      <c r="I16" s="40">
        <f t="shared" si="4"/>
        <v>5.864762897545006</v>
      </c>
      <c r="J16" s="40">
        <f t="shared" si="4"/>
        <v>5.682068149326369</v>
      </c>
      <c r="K16" s="40">
        <f t="shared" si="4"/>
        <v>5.536776370718144</v>
      </c>
      <c r="L16" s="40">
        <f t="shared" si="4"/>
        <v>5.41831468581222</v>
      </c>
      <c r="M16" s="40">
        <f t="shared" si="5"/>
        <v>5.236302058619913</v>
      </c>
      <c r="N16" s="40">
        <f t="shared" si="5"/>
        <v>5.048832463216968</v>
      </c>
      <c r="O16" s="40">
        <f t="shared" si="5"/>
        <v>4.855223778577056</v>
      </c>
      <c r="P16" s="40">
        <f t="shared" si="5"/>
        <v>4.755747795570642</v>
      </c>
      <c r="Q16" s="40">
        <f t="shared" si="5"/>
        <v>4.65433913632296</v>
      </c>
      <c r="R16" s="40">
        <f t="shared" si="5"/>
        <v>4.550770427158568</v>
      </c>
      <c r="S16" s="40">
        <f t="shared" si="5"/>
        <v>4.445041668077465</v>
      </c>
      <c r="T16" s="40">
        <f t="shared" si="5"/>
        <v>4.336698111728765</v>
      </c>
      <c r="U16" s="40">
        <f t="shared" si="5"/>
        <v>4.225512384437025</v>
      </c>
    </row>
    <row r="17" spans="1:21" ht="15" customHeight="1">
      <c r="A17" s="22">
        <v>12</v>
      </c>
      <c r="B17" s="32">
        <v>12</v>
      </c>
      <c r="C17" s="40">
        <f t="shared" si="4"/>
        <v>11.754309525713325</v>
      </c>
      <c r="D17" s="40">
        <f t="shared" si="4"/>
        <v>8.509687177138403</v>
      </c>
      <c r="E17" s="40">
        <f t="shared" si="4"/>
        <v>7.225708031910472</v>
      </c>
      <c r="F17" s="40">
        <f t="shared" si="4"/>
        <v>6.5210770117118955</v>
      </c>
      <c r="G17" s="40">
        <f t="shared" si="4"/>
        <v>6.071104508009739</v>
      </c>
      <c r="H17" s="40">
        <f t="shared" si="4"/>
        <v>5.757101462222636</v>
      </c>
      <c r="I17" s="40">
        <f t="shared" si="4"/>
        <v>5.524498192244209</v>
      </c>
      <c r="J17" s="40">
        <f t="shared" si="4"/>
        <v>5.345100362319499</v>
      </c>
      <c r="K17" s="40">
        <f t="shared" si="4"/>
        <v>5.202082320465706</v>
      </c>
      <c r="L17" s="40">
        <f t="shared" si="4"/>
        <v>5.085439624963328</v>
      </c>
      <c r="M17" s="40">
        <f t="shared" si="5"/>
        <v>4.906269168714061</v>
      </c>
      <c r="N17" s="40">
        <f t="shared" si="5"/>
        <v>4.721300683740992</v>
      </c>
      <c r="O17" s="40">
        <f t="shared" si="5"/>
        <v>4.529965735855512</v>
      </c>
      <c r="P17" s="40">
        <f t="shared" si="5"/>
        <v>4.431399247550871</v>
      </c>
      <c r="Q17" s="40">
        <f t="shared" si="5"/>
        <v>4.330900083004963</v>
      </c>
      <c r="R17" s="40">
        <f t="shared" si="5"/>
        <v>4.228127181704622</v>
      </c>
      <c r="S17" s="40">
        <f t="shared" si="5"/>
        <v>4.122966856812127</v>
      </c>
      <c r="T17" s="40">
        <f t="shared" si="5"/>
        <v>4.014964360976592</v>
      </c>
      <c r="U17" s="40">
        <f t="shared" si="5"/>
        <v>3.9039491639414337</v>
      </c>
    </row>
    <row r="18" spans="1:21" ht="15" customHeight="1">
      <c r="A18" s="22">
        <v>13</v>
      </c>
      <c r="B18" s="32">
        <v>13</v>
      </c>
      <c r="C18" s="40">
        <f t="shared" si="4"/>
        <v>11.373685993021354</v>
      </c>
      <c r="D18" s="40">
        <f t="shared" si="4"/>
        <v>8.186361810658127</v>
      </c>
      <c r="E18" s="40">
        <f t="shared" si="4"/>
        <v>6.9258021540008485</v>
      </c>
      <c r="F18" s="40">
        <f t="shared" si="4"/>
        <v>6.233449312276207</v>
      </c>
      <c r="G18" s="40">
        <f t="shared" si="4"/>
        <v>5.790980139863677</v>
      </c>
      <c r="H18" s="40">
        <f t="shared" si="4"/>
        <v>5.481865628098603</v>
      </c>
      <c r="I18" s="40">
        <f t="shared" si="4"/>
        <v>5.252900336927269</v>
      </c>
      <c r="J18" s="40">
        <f t="shared" si="4"/>
        <v>5.076117304270156</v>
      </c>
      <c r="K18" s="40">
        <f t="shared" si="4"/>
        <v>4.935145625495352</v>
      </c>
      <c r="L18" s="40">
        <f t="shared" si="4"/>
        <v>4.819980858883355</v>
      </c>
      <c r="M18" s="40">
        <f t="shared" si="5"/>
        <v>4.642856765713077</v>
      </c>
      <c r="N18" s="40">
        <f t="shared" si="5"/>
        <v>4.459934643818997</v>
      </c>
      <c r="O18" s="40">
        <f t="shared" si="5"/>
        <v>4.270304998499341</v>
      </c>
      <c r="P18" s="40">
        <f t="shared" si="5"/>
        <v>4.172591161477612</v>
      </c>
      <c r="Q18" s="40">
        <f t="shared" si="5"/>
        <v>4.072717274539173</v>
      </c>
      <c r="R18" s="40">
        <f t="shared" si="5"/>
        <v>3.9703991205897182</v>
      </c>
      <c r="S18" s="40">
        <f t="shared" si="5"/>
        <v>3.8655798562103882</v>
      </c>
      <c r="T18" s="40">
        <f t="shared" si="5"/>
        <v>3.7576910472125746</v>
      </c>
      <c r="U18" s="40">
        <f t="shared" si="5"/>
        <v>3.646505319920834</v>
      </c>
    </row>
    <row r="19" spans="1:21" ht="15" customHeight="1">
      <c r="A19" s="22">
        <v>14</v>
      </c>
      <c r="B19" s="32">
        <v>14</v>
      </c>
      <c r="C19" s="40">
        <f t="shared" si="4"/>
        <v>11.06036506826058</v>
      </c>
      <c r="D19" s="40">
        <f t="shared" si="4"/>
        <v>7.921698852442205</v>
      </c>
      <c r="E19" s="40">
        <f t="shared" si="4"/>
        <v>6.6803522713598795</v>
      </c>
      <c r="F19" s="40">
        <f t="shared" si="4"/>
        <v>5.998344931867905</v>
      </c>
      <c r="G19" s="40">
        <f t="shared" si="4"/>
        <v>5.562242222367786</v>
      </c>
      <c r="H19" s="40">
        <f t="shared" si="4"/>
        <v>5.257334123598412</v>
      </c>
      <c r="I19" s="40">
        <f t="shared" si="4"/>
        <v>5.031324690207839</v>
      </c>
      <c r="J19" s="40">
        <f t="shared" si="4"/>
        <v>4.856588020629715</v>
      </c>
      <c r="K19" s="40">
        <f t="shared" si="4"/>
        <v>4.7173216444207355</v>
      </c>
      <c r="L19" s="40">
        <f t="shared" si="4"/>
        <v>4.603407433023676</v>
      </c>
      <c r="M19" s="40">
        <f t="shared" si="5"/>
        <v>4.428102329256944</v>
      </c>
      <c r="N19" s="40">
        <f t="shared" si="5"/>
        <v>4.246771823090967</v>
      </c>
      <c r="O19" s="40">
        <f t="shared" si="5"/>
        <v>4.058506419823971</v>
      </c>
      <c r="P19" s="40">
        <f t="shared" si="5"/>
        <v>3.9614178604097106</v>
      </c>
      <c r="Q19" s="40">
        <f t="shared" si="5"/>
        <v>3.8619418774032965</v>
      </c>
      <c r="R19" s="40">
        <f t="shared" si="5"/>
        <v>3.759964783967007</v>
      </c>
      <c r="S19" s="40">
        <f t="shared" si="5"/>
        <v>3.6552592064253986</v>
      </c>
      <c r="T19" s="40">
        <f t="shared" si="5"/>
        <v>3.547370397427585</v>
      </c>
      <c r="U19" s="40">
        <f t="shared" si="5"/>
        <v>3.4358436096226797</v>
      </c>
    </row>
    <row r="20" spans="2:21" ht="15" customHeight="1">
      <c r="B20" s="3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15" customHeight="1">
      <c r="A21" s="22">
        <v>15</v>
      </c>
      <c r="B21" s="32">
        <v>15</v>
      </c>
      <c r="C21" s="40">
        <f aca="true" t="shared" si="6" ref="C21:L25">FINV($A$1,C$1,$A21)</f>
        <v>10.79797584679909</v>
      </c>
      <c r="D21" s="40">
        <f t="shared" si="6"/>
        <v>7.700691639911383</v>
      </c>
      <c r="E21" s="40">
        <f t="shared" si="6"/>
        <v>6.4760570239741355</v>
      </c>
      <c r="F21" s="40">
        <f t="shared" si="6"/>
        <v>5.802917257824447</v>
      </c>
      <c r="G21" s="40">
        <f t="shared" si="6"/>
        <v>5.372157829697244</v>
      </c>
      <c r="H21" s="40">
        <f t="shared" si="6"/>
        <v>5.07077402289724</v>
      </c>
      <c r="I21" s="40">
        <f t="shared" si="6"/>
        <v>4.847265699936543</v>
      </c>
      <c r="J21" s="40">
        <f t="shared" si="6"/>
        <v>4.674348019761965</v>
      </c>
      <c r="K21" s="40">
        <f t="shared" si="6"/>
        <v>4.536332198767923</v>
      </c>
      <c r="L21" s="40">
        <f t="shared" si="6"/>
        <v>4.42355485574808</v>
      </c>
      <c r="M21" s="40">
        <f aca="true" t="shared" si="7" ref="M21:U25">FINV($A$1,M$1,$A21)</f>
        <v>4.249727680871729</v>
      </c>
      <c r="N21" s="40">
        <f t="shared" si="7"/>
        <v>4.069761416758411</v>
      </c>
      <c r="O21" s="40">
        <f t="shared" si="7"/>
        <v>3.8826328818686306</v>
      </c>
      <c r="P21" s="40">
        <f t="shared" si="7"/>
        <v>3.7858853829675354</v>
      </c>
      <c r="Q21" s="40">
        <f t="shared" si="7"/>
        <v>3.6867504604742862</v>
      </c>
      <c r="R21" s="40">
        <f t="shared" si="7"/>
        <v>3.58500074071344</v>
      </c>
      <c r="S21" s="40">
        <f t="shared" si="7"/>
        <v>3.4802951631718315</v>
      </c>
      <c r="T21" s="40">
        <f t="shared" si="7"/>
        <v>3.3721789804985747</v>
      </c>
      <c r="U21" s="40">
        <f t="shared" si="7"/>
        <v>3.2602542887616437</v>
      </c>
    </row>
    <row r="22" spans="1:21" ht="15" customHeight="1">
      <c r="A22" s="22">
        <v>16</v>
      </c>
      <c r="B22" s="32">
        <v>16</v>
      </c>
      <c r="C22" s="40">
        <f t="shared" si="6"/>
        <v>10.57560439221561</v>
      </c>
      <c r="D22" s="40">
        <f t="shared" si="6"/>
        <v>7.513790478697047</v>
      </c>
      <c r="E22" s="40">
        <f t="shared" si="6"/>
        <v>6.303366717475001</v>
      </c>
      <c r="F22" s="40">
        <f t="shared" si="6"/>
        <v>5.6378439694526605</v>
      </c>
      <c r="G22" s="40">
        <f t="shared" si="6"/>
        <v>5.211632014834322</v>
      </c>
      <c r="H22" s="40">
        <f t="shared" si="6"/>
        <v>4.913431439490523</v>
      </c>
      <c r="I22" s="40">
        <f t="shared" si="6"/>
        <v>4.691969479608815</v>
      </c>
      <c r="J22" s="40">
        <f t="shared" si="6"/>
        <v>4.52064341516234</v>
      </c>
      <c r="K22" s="40">
        <f t="shared" si="6"/>
        <v>4.383878149383236</v>
      </c>
      <c r="L22" s="40">
        <f t="shared" si="6"/>
        <v>4.271896614227444</v>
      </c>
      <c r="M22" s="40">
        <f t="shared" si="7"/>
        <v>4.099319994566031</v>
      </c>
      <c r="N22" s="40">
        <f t="shared" si="7"/>
        <v>3.920490598829929</v>
      </c>
      <c r="O22" s="40">
        <f t="shared" si="7"/>
        <v>3.7341578718042</v>
      </c>
      <c r="P22" s="40">
        <f t="shared" si="7"/>
        <v>3.6377514334162697</v>
      </c>
      <c r="Q22" s="40">
        <f t="shared" si="7"/>
        <v>3.5388438845984638</v>
      </c>
      <c r="R22" s="40">
        <f t="shared" si="7"/>
        <v>3.437207851675339</v>
      </c>
      <c r="S22" s="40">
        <f t="shared" si="7"/>
        <v>3.332388587296009</v>
      </c>
      <c r="T22" s="40">
        <f t="shared" si="7"/>
        <v>3.224045030947309</v>
      </c>
      <c r="U22" s="40">
        <f t="shared" si="7"/>
        <v>3.111495061602909</v>
      </c>
    </row>
    <row r="23" spans="1:21" ht="15" customHeight="1">
      <c r="A23" s="22">
        <v>17</v>
      </c>
      <c r="B23" s="32">
        <v>17</v>
      </c>
      <c r="C23" s="40">
        <f t="shared" si="6"/>
        <v>10.384155757492408</v>
      </c>
      <c r="D23" s="40">
        <f t="shared" si="6"/>
        <v>7.353719411185011</v>
      </c>
      <c r="E23" s="40">
        <f t="shared" si="6"/>
        <v>6.1556875152746215</v>
      </c>
      <c r="F23" s="40">
        <f t="shared" si="6"/>
        <v>5.496758603840135</v>
      </c>
      <c r="G23" s="40">
        <f t="shared" si="6"/>
        <v>5.074525688542053</v>
      </c>
      <c r="H23" s="40">
        <f t="shared" si="6"/>
        <v>4.778939910465851</v>
      </c>
      <c r="I23" s="40">
        <f t="shared" si="6"/>
        <v>4.559410626825411</v>
      </c>
      <c r="J23" s="40">
        <f t="shared" si="6"/>
        <v>4.389335117593873</v>
      </c>
      <c r="K23" s="40">
        <f t="shared" si="6"/>
        <v>4.253536189935403</v>
      </c>
      <c r="L23" s="40">
        <f t="shared" si="6"/>
        <v>4.1423504626436625</v>
      </c>
      <c r="M23" s="40">
        <f t="shared" si="7"/>
        <v>3.9708538679406047</v>
      </c>
      <c r="N23" s="40">
        <f t="shared" si="7"/>
        <v>3.7929339669062756</v>
      </c>
      <c r="O23" s="40">
        <f t="shared" si="7"/>
        <v>3.6072833609068766</v>
      </c>
      <c r="P23" s="40">
        <f t="shared" si="7"/>
        <v>3.5111611396132503</v>
      </c>
      <c r="Q23" s="40">
        <f t="shared" si="7"/>
        <v>3.4124241210520267</v>
      </c>
      <c r="R23" s="40">
        <f t="shared" si="7"/>
        <v>3.310788088128902</v>
      </c>
      <c r="S23" s="40">
        <f t="shared" si="7"/>
        <v>3.2058551369118504</v>
      </c>
      <c r="T23" s="40">
        <f t="shared" si="7"/>
        <v>3.0971136766311247</v>
      </c>
      <c r="U23" s="40">
        <f t="shared" si="7"/>
        <v>2.983938429679256</v>
      </c>
    </row>
    <row r="24" spans="1:21" ht="15" customHeight="1">
      <c r="A24" s="22">
        <v>18</v>
      </c>
      <c r="B24" s="32">
        <v>18</v>
      </c>
      <c r="C24" s="40">
        <f t="shared" si="6"/>
        <v>10.218172974418849</v>
      </c>
      <c r="D24" s="40">
        <f t="shared" si="6"/>
        <v>7.2147940954891965</v>
      </c>
      <c r="E24" s="40">
        <f t="shared" si="6"/>
        <v>6.0277898228378035</v>
      </c>
      <c r="F24" s="40">
        <f t="shared" si="6"/>
        <v>5.374658940127119</v>
      </c>
      <c r="G24" s="40">
        <f t="shared" si="6"/>
        <v>4.956064003636129</v>
      </c>
      <c r="H24" s="40">
        <f t="shared" si="6"/>
        <v>4.66275196231436</v>
      </c>
      <c r="I24" s="40">
        <f t="shared" si="6"/>
        <v>4.444814294402022</v>
      </c>
      <c r="J24" s="40">
        <f t="shared" si="6"/>
        <v>4.275989340385422</v>
      </c>
      <c r="K24" s="40">
        <f t="shared" si="6"/>
        <v>4.140986220591003</v>
      </c>
      <c r="L24" s="40">
        <f t="shared" si="6"/>
        <v>4.0304257709067315</v>
      </c>
      <c r="M24" s="40">
        <f t="shared" si="7"/>
        <v>3.8598955143243074</v>
      </c>
      <c r="N24" s="40">
        <f t="shared" si="7"/>
        <v>3.682714577735169</v>
      </c>
      <c r="O24" s="40">
        <f t="shared" si="7"/>
        <v>3.4976892493432388</v>
      </c>
      <c r="P24" s="40">
        <f t="shared" si="7"/>
        <v>3.401680714887334</v>
      </c>
      <c r="Q24" s="40">
        <f t="shared" si="7"/>
        <v>3.303057383163832</v>
      </c>
      <c r="R24" s="40">
        <f t="shared" si="7"/>
        <v>3.2013645068218466</v>
      </c>
      <c r="S24" s="40">
        <f t="shared" si="7"/>
        <v>3.0962041819293518</v>
      </c>
      <c r="T24" s="40">
        <f t="shared" si="7"/>
        <v>2.9870648177166004</v>
      </c>
      <c r="U24" s="40">
        <f t="shared" si="7"/>
        <v>2.873207449738402</v>
      </c>
    </row>
    <row r="25" spans="1:21" ht="15" customHeight="1">
      <c r="A25" s="22">
        <v>19</v>
      </c>
      <c r="B25" s="32">
        <v>19</v>
      </c>
      <c r="C25" s="40">
        <f t="shared" si="6"/>
        <v>10.07265382213518</v>
      </c>
      <c r="D25" s="40">
        <f t="shared" si="6"/>
        <v>7.093376552802511</v>
      </c>
      <c r="E25" s="40">
        <f t="shared" si="6"/>
        <v>5.916035661357455</v>
      </c>
      <c r="F25" s="40">
        <f t="shared" si="6"/>
        <v>5.268020686344244</v>
      </c>
      <c r="G25" s="40">
        <f t="shared" si="6"/>
        <v>4.852608981309459</v>
      </c>
      <c r="H25" s="40">
        <f t="shared" si="6"/>
        <v>4.561343303066678</v>
      </c>
      <c r="I25" s="40">
        <f t="shared" si="6"/>
        <v>4.344883564044721</v>
      </c>
      <c r="J25" s="40">
        <f t="shared" si="6"/>
        <v>4.1769681047298945</v>
      </c>
      <c r="K25" s="40">
        <f t="shared" si="6"/>
        <v>4.042817636218388</v>
      </c>
      <c r="L25" s="40">
        <f t="shared" si="6"/>
        <v>3.932882464141585</v>
      </c>
      <c r="M25" s="40">
        <f t="shared" si="7"/>
        <v>3.7630911720043514</v>
      </c>
      <c r="N25" s="40">
        <f t="shared" si="7"/>
        <v>3.5865923564415425</v>
      </c>
      <c r="O25" s="40">
        <f t="shared" si="7"/>
        <v>3.402021775400499</v>
      </c>
      <c r="P25" s="40">
        <f t="shared" si="7"/>
        <v>3.3061269277823158</v>
      </c>
      <c r="Q25" s="40">
        <f t="shared" si="7"/>
        <v>3.2075604394776747</v>
      </c>
      <c r="R25" s="40">
        <f t="shared" si="7"/>
        <v>3.1057538762979675</v>
      </c>
      <c r="S25" s="40">
        <f t="shared" si="7"/>
        <v>3.0003661777300294</v>
      </c>
      <c r="T25" s="40">
        <f t="shared" si="7"/>
        <v>2.8907720661663916</v>
      </c>
      <c r="U25" s="40">
        <f t="shared" si="7"/>
        <v>2.7761757337430026</v>
      </c>
    </row>
    <row r="26" spans="2:21" ht="15" customHeight="1">
      <c r="B26" s="3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15" customHeight="1">
      <c r="A27" s="22">
        <v>20</v>
      </c>
      <c r="B27" s="32">
        <v>20</v>
      </c>
      <c r="C27" s="40">
        <f aca="true" t="shared" si="8" ref="C27:L31">FINV($A$1,C$1,$A27)</f>
        <v>9.943960321834311</v>
      </c>
      <c r="D27" s="40">
        <f t="shared" si="8"/>
        <v>6.9865109253441915</v>
      </c>
      <c r="E27" s="40">
        <f t="shared" si="8"/>
        <v>5.817696546728257</v>
      </c>
      <c r="F27" s="40">
        <f t="shared" si="8"/>
        <v>5.174342732061632</v>
      </c>
      <c r="G27" s="40">
        <f t="shared" si="8"/>
        <v>4.761545824294444</v>
      </c>
      <c r="H27" s="40">
        <f t="shared" si="8"/>
        <v>4.47209913545521</v>
      </c>
      <c r="I27" s="40">
        <f t="shared" si="8"/>
        <v>4.256889951648191</v>
      </c>
      <c r="J27" s="40">
        <f t="shared" si="8"/>
        <v>4.089997673872858</v>
      </c>
      <c r="K27" s="40">
        <f t="shared" si="8"/>
        <v>3.9564156395499595</v>
      </c>
      <c r="L27" s="40">
        <f t="shared" si="8"/>
        <v>3.846992058242904</v>
      </c>
      <c r="M27" s="40">
        <f aca="true" t="shared" si="9" ref="M27:U31">FINV($A$1,M$1,$A27)</f>
        <v>3.677882887132</v>
      </c>
      <c r="N27" s="40">
        <f t="shared" si="9"/>
        <v>3.5019525057577994</v>
      </c>
      <c r="O27" s="40">
        <f t="shared" si="9"/>
        <v>3.3177798286487814</v>
      </c>
      <c r="P27" s="40">
        <f t="shared" si="9"/>
        <v>3.22199866786832</v>
      </c>
      <c r="Q27" s="40">
        <f t="shared" si="9"/>
        <v>3.123432179563679</v>
      </c>
      <c r="R27" s="40">
        <f t="shared" si="9"/>
        <v>3.02151192954625</v>
      </c>
      <c r="S27" s="40">
        <f t="shared" si="9"/>
        <v>2.9158968573028687</v>
      </c>
      <c r="T27" s="40">
        <f t="shared" si="9"/>
        <v>2.8057911549694836</v>
      </c>
      <c r="U27" s="40">
        <f t="shared" si="9"/>
        <v>2.6903990146820433</v>
      </c>
    </row>
    <row r="28" spans="1:21" ht="15" customHeight="1">
      <c r="A28" s="22">
        <v>21</v>
      </c>
      <c r="B28" s="32">
        <v>21</v>
      </c>
      <c r="C28" s="40">
        <f t="shared" si="8"/>
        <v>9.829363989410922</v>
      </c>
      <c r="D28" s="40">
        <f t="shared" si="8"/>
        <v>6.8914687290089205</v>
      </c>
      <c r="E28" s="40">
        <f t="shared" si="8"/>
        <v>5.730385055358056</v>
      </c>
      <c r="F28" s="40">
        <f t="shared" si="8"/>
        <v>5.091123966849409</v>
      </c>
      <c r="G28" s="40">
        <f t="shared" si="8"/>
        <v>4.680828169512097</v>
      </c>
      <c r="H28" s="40">
        <f t="shared" si="8"/>
        <v>4.393086783238687</v>
      </c>
      <c r="I28" s="40">
        <f t="shared" si="8"/>
        <v>4.178900780971162</v>
      </c>
      <c r="J28" s="40">
        <f t="shared" si="8"/>
        <v>4.012804311059881</v>
      </c>
      <c r="K28" s="40">
        <f t="shared" si="8"/>
        <v>3.879904397763312</v>
      </c>
      <c r="L28" s="40">
        <f t="shared" si="8"/>
        <v>3.770878720388282</v>
      </c>
      <c r="M28" s="40">
        <f t="shared" si="9"/>
        <v>3.602394826884847</v>
      </c>
      <c r="N28" s="40">
        <f t="shared" si="9"/>
        <v>3.4269760362803936</v>
      </c>
      <c r="O28" s="40">
        <f t="shared" si="9"/>
        <v>3.2430875762656797</v>
      </c>
      <c r="P28" s="40">
        <f t="shared" si="9"/>
        <v>3.14742010232294</v>
      </c>
      <c r="Q28" s="40">
        <f t="shared" si="9"/>
        <v>3.048739927180577</v>
      </c>
      <c r="R28" s="40">
        <f t="shared" si="9"/>
        <v>2.9467628337442875</v>
      </c>
      <c r="S28" s="40">
        <f t="shared" si="9"/>
        <v>2.8408067009877414</v>
      </c>
      <c r="T28" s="40">
        <f t="shared" si="9"/>
        <v>2.730189407884609</v>
      </c>
      <c r="U28" s="40">
        <f t="shared" si="9"/>
        <v>2.6140014597331174</v>
      </c>
    </row>
    <row r="29" spans="1:21" ht="15" customHeight="1">
      <c r="A29" s="22">
        <v>22</v>
      </c>
      <c r="B29" s="32">
        <v>22</v>
      </c>
      <c r="C29" s="40">
        <f t="shared" si="8"/>
        <v>9.727045835461468</v>
      </c>
      <c r="D29" s="40">
        <f t="shared" si="8"/>
        <v>6.806430974393152</v>
      </c>
      <c r="E29" s="40">
        <f t="shared" si="8"/>
        <v>5.652395884681027</v>
      </c>
      <c r="F29" s="40">
        <f t="shared" si="8"/>
        <v>5.016772774979472</v>
      </c>
      <c r="G29" s="40">
        <f t="shared" si="8"/>
        <v>4.608750714396592</v>
      </c>
      <c r="H29" s="40">
        <f t="shared" si="8"/>
        <v>4.322487257013563</v>
      </c>
      <c r="I29" s="40">
        <f t="shared" si="8"/>
        <v>4.109324436285533</v>
      </c>
      <c r="J29" s="40">
        <f t="shared" si="8"/>
        <v>3.9439669308194425</v>
      </c>
      <c r="K29" s="40">
        <f t="shared" si="8"/>
        <v>3.8115786082926206</v>
      </c>
      <c r="L29" s="40">
        <f t="shared" si="8"/>
        <v>3.7030076782684773</v>
      </c>
      <c r="M29" s="40">
        <f t="shared" si="9"/>
        <v>3.5350353755347896</v>
      </c>
      <c r="N29" s="40">
        <f t="shared" si="9"/>
        <v>3.3600144888623618</v>
      </c>
      <c r="O29" s="40">
        <f t="shared" si="9"/>
        <v>3.176410245941952</v>
      </c>
      <c r="P29" s="40">
        <f t="shared" si="9"/>
        <v>3.080742771999212</v>
      </c>
      <c r="Q29" s="40">
        <f t="shared" si="9"/>
        <v>2.9820625968568493</v>
      </c>
      <c r="R29" s="40">
        <f t="shared" si="9"/>
        <v>2.8798581297451165</v>
      </c>
      <c r="S29" s="40">
        <f t="shared" si="9"/>
        <v>2.7736177798942663</v>
      </c>
      <c r="T29" s="40">
        <f t="shared" si="9"/>
        <v>2.6625457394402474</v>
      </c>
      <c r="U29" s="40">
        <f t="shared" si="9"/>
        <v>2.5455051400058437</v>
      </c>
    </row>
    <row r="30" spans="1:21" ht="15" customHeight="1">
      <c r="A30" s="22">
        <v>23</v>
      </c>
      <c r="B30" s="32">
        <v>23</v>
      </c>
      <c r="C30" s="40">
        <f t="shared" si="8"/>
        <v>9.634732123231515</v>
      </c>
      <c r="D30" s="40">
        <f t="shared" si="8"/>
        <v>6.730033419444226</v>
      </c>
      <c r="E30" s="40">
        <f t="shared" si="8"/>
        <v>5.58225110580679</v>
      </c>
      <c r="F30" s="40">
        <f t="shared" si="8"/>
        <v>4.9500386012368836</v>
      </c>
      <c r="G30" s="40">
        <f t="shared" si="8"/>
        <v>4.544062903732993</v>
      </c>
      <c r="H30" s="40">
        <f t="shared" si="8"/>
        <v>4.259106844983762</v>
      </c>
      <c r="I30" s="40">
        <f t="shared" si="8"/>
        <v>4.046910362376366</v>
      </c>
      <c r="J30" s="40">
        <f t="shared" si="8"/>
        <v>3.882178134517744</v>
      </c>
      <c r="K30" s="40">
        <f t="shared" si="8"/>
        <v>3.750244559341809</v>
      </c>
      <c r="L30" s="40">
        <f t="shared" si="8"/>
        <v>3.6420146898308303</v>
      </c>
      <c r="M30" s="40">
        <f t="shared" si="9"/>
        <v>3.474497134448029</v>
      </c>
      <c r="N30" s="40">
        <f t="shared" si="9"/>
        <v>3.299874151707627</v>
      </c>
      <c r="O30" s="40">
        <f t="shared" si="9"/>
        <v>3.1164972824626602</v>
      </c>
      <c r="P30" s="40">
        <f t="shared" si="9"/>
        <v>3.0208298085199203</v>
      </c>
      <c r="Q30" s="40">
        <f t="shared" si="9"/>
        <v>2.922092789958697</v>
      </c>
      <c r="R30" s="40">
        <f t="shared" si="9"/>
        <v>2.819746214299812</v>
      </c>
      <c r="S30" s="40">
        <f t="shared" si="9"/>
        <v>2.7131932256452274</v>
      </c>
      <c r="T30" s="40">
        <f t="shared" si="9"/>
        <v>2.6015527510026004</v>
      </c>
      <c r="U30" s="40">
        <f t="shared" si="9"/>
        <v>2.4837163437041454</v>
      </c>
    </row>
    <row r="31" spans="1:21" ht="15" customHeight="1">
      <c r="A31" s="22">
        <v>24</v>
      </c>
      <c r="B31" s="32">
        <v>24</v>
      </c>
      <c r="C31" s="40">
        <f t="shared" si="8"/>
        <v>9.55128598434385</v>
      </c>
      <c r="D31" s="40">
        <f t="shared" si="8"/>
        <v>6.660911822109483</v>
      </c>
      <c r="E31" s="40">
        <f t="shared" si="8"/>
        <v>5.519041224033572</v>
      </c>
      <c r="F31" s="40">
        <f t="shared" si="8"/>
        <v>4.889784577244427</v>
      </c>
      <c r="G31" s="40">
        <f t="shared" si="8"/>
        <v>4.485627869144082</v>
      </c>
      <c r="H31" s="40">
        <f t="shared" si="8"/>
        <v>4.2018655221909285</v>
      </c>
      <c r="I31" s="40">
        <f t="shared" si="8"/>
        <v>3.9905216908664443</v>
      </c>
      <c r="J31" s="40">
        <f t="shared" si="8"/>
        <v>3.8263578971964307</v>
      </c>
      <c r="K31" s="40">
        <f t="shared" si="8"/>
        <v>3.6948790693713818</v>
      </c>
      <c r="L31" s="40">
        <f t="shared" si="8"/>
        <v>3.586990260373568</v>
      </c>
      <c r="M31" s="40">
        <f t="shared" si="9"/>
        <v>3.4199274523416534</v>
      </c>
      <c r="N31" s="40">
        <f t="shared" si="9"/>
        <v>3.2455886866955552</v>
      </c>
      <c r="O31" s="40">
        <f t="shared" si="9"/>
        <v>3.062382347707171</v>
      </c>
      <c r="P31" s="40">
        <f t="shared" si="9"/>
        <v>2.966714873764431</v>
      </c>
      <c r="Q31" s="40">
        <f t="shared" si="9"/>
        <v>2.8679210117843468</v>
      </c>
      <c r="R31" s="40">
        <f t="shared" si="9"/>
        <v>2.765375484159449</v>
      </c>
      <c r="S31" s="40">
        <f t="shared" si="9"/>
        <v>2.6584814349916996</v>
      </c>
      <c r="T31" s="40">
        <f t="shared" si="9"/>
        <v>2.546300947869895</v>
      </c>
      <c r="U31" s="40">
        <f t="shared" si="9"/>
        <v>2.4276403109979583</v>
      </c>
    </row>
    <row r="32" spans="2:21" ht="15" customHeight="1">
      <c r="B32" s="32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15" customHeight="1">
      <c r="A33" s="22">
        <v>25</v>
      </c>
      <c r="B33" s="32">
        <v>25</v>
      </c>
      <c r="C33" s="40">
        <f aca="true" t="shared" si="10" ref="C33:L37">FINV($A$1,C$1,$A33)</f>
        <v>9.47534317674581</v>
      </c>
      <c r="D33" s="40">
        <f t="shared" si="10"/>
        <v>6.598156687687151</v>
      </c>
      <c r="E33" s="40">
        <f t="shared" si="10"/>
        <v>5.461515684146434</v>
      </c>
      <c r="F33" s="40">
        <f t="shared" si="10"/>
        <v>4.83510120830033</v>
      </c>
      <c r="G33" s="40">
        <f t="shared" si="10"/>
        <v>4.432649802765809</v>
      </c>
      <c r="H33" s="40">
        <f t="shared" si="10"/>
        <v>4.1500243241898715</v>
      </c>
      <c r="I33" s="40">
        <f t="shared" si="10"/>
        <v>3.939362613891717</v>
      </c>
      <c r="J33" s="40">
        <f t="shared" si="10"/>
        <v>3.7757672544103116</v>
      </c>
      <c r="K33" s="40">
        <f t="shared" si="10"/>
        <v>3.6446863305172883</v>
      </c>
      <c r="L33" s="40">
        <f t="shared" si="10"/>
        <v>3.537024895194918</v>
      </c>
      <c r="M33" s="40">
        <f aca="true" t="shared" si="11" ref="M33:U37">FINV($A$1,M$1,$A33)</f>
        <v>3.370359991095029</v>
      </c>
      <c r="N33" s="40">
        <f t="shared" si="11"/>
        <v>3.1963622859620955</v>
      </c>
      <c r="O33" s="40">
        <f t="shared" si="11"/>
        <v>3.013269633811433</v>
      </c>
      <c r="P33" s="40">
        <f t="shared" si="11"/>
        <v>2.917602159868693</v>
      </c>
      <c r="Q33" s="40">
        <f t="shared" si="11"/>
        <v>2.818694611050887</v>
      </c>
      <c r="R33" s="40">
        <f t="shared" si="11"/>
        <v>2.715978553169407</v>
      </c>
      <c r="S33" s="40">
        <f t="shared" si="11"/>
        <v>2.608771865197923</v>
      </c>
      <c r="T33" s="40">
        <f t="shared" si="11"/>
        <v>2.4960513655969407</v>
      </c>
      <c r="U33" s="40">
        <f t="shared" si="11"/>
        <v>2.3765096557326615</v>
      </c>
    </row>
    <row r="34" spans="1:21" ht="15" customHeight="1">
      <c r="A34" s="22">
        <v>26</v>
      </c>
      <c r="B34" s="32">
        <v>26</v>
      </c>
      <c r="C34" s="40">
        <f t="shared" si="10"/>
        <v>9.405994205735624</v>
      </c>
      <c r="D34" s="40">
        <f t="shared" si="10"/>
        <v>6.540972208313178</v>
      </c>
      <c r="E34" s="40">
        <f t="shared" si="10"/>
        <v>5.409106051956769</v>
      </c>
      <c r="F34" s="40">
        <f t="shared" si="10"/>
        <v>4.78519268654054</v>
      </c>
      <c r="G34" s="40">
        <f t="shared" si="10"/>
        <v>4.384332896734122</v>
      </c>
      <c r="H34" s="40">
        <f t="shared" si="10"/>
        <v>4.102730599697679</v>
      </c>
      <c r="I34" s="40">
        <f t="shared" si="10"/>
        <v>3.8927510104258545</v>
      </c>
      <c r="J34" s="40">
        <f t="shared" si="10"/>
        <v>3.7296672417141963</v>
      </c>
      <c r="K34" s="40">
        <f t="shared" si="10"/>
        <v>3.598927378334338</v>
      </c>
      <c r="L34" s="40">
        <f t="shared" si="10"/>
        <v>3.4915501601062715</v>
      </c>
      <c r="M34" s="40">
        <f t="shared" si="11"/>
        <v>3.3252263165195473</v>
      </c>
      <c r="N34" s="40">
        <f t="shared" si="11"/>
        <v>3.151455985062057</v>
      </c>
      <c r="O34" s="40">
        <f t="shared" si="11"/>
        <v>2.968477019749116</v>
      </c>
      <c r="P34" s="40">
        <f t="shared" si="11"/>
        <v>2.8728095458063763</v>
      </c>
      <c r="Q34" s="40">
        <f t="shared" si="11"/>
        <v>2.773816731860279</v>
      </c>
      <c r="R34" s="40">
        <f t="shared" si="11"/>
        <v>2.670901722012786</v>
      </c>
      <c r="S34" s="40">
        <f t="shared" si="11"/>
        <v>2.5633539735281374</v>
      </c>
      <c r="T34" s="40">
        <f t="shared" si="11"/>
        <v>2.4500934614479775</v>
      </c>
      <c r="U34" s="40">
        <f t="shared" si="11"/>
        <v>2.3297275220102165</v>
      </c>
    </row>
    <row r="35" spans="1:21" ht="15" customHeight="1">
      <c r="A35" s="22">
        <v>27</v>
      </c>
      <c r="B35" s="32">
        <v>27</v>
      </c>
      <c r="C35" s="40">
        <f t="shared" si="10"/>
        <v>9.342329576611519</v>
      </c>
      <c r="D35" s="40">
        <f t="shared" si="10"/>
        <v>6.488562576123513</v>
      </c>
      <c r="E35" s="40">
        <f t="shared" si="10"/>
        <v>5.361130206438247</v>
      </c>
      <c r="F35" s="40">
        <f t="shared" si="10"/>
        <v>4.739604264614172</v>
      </c>
      <c r="G35" s="40">
        <f t="shared" si="10"/>
        <v>4.340165560279274</v>
      </c>
      <c r="H35" s="40">
        <f t="shared" si="10"/>
        <v>4.059415914525744</v>
      </c>
      <c r="I35" s="40">
        <f t="shared" si="10"/>
        <v>3.8501184462802485</v>
      </c>
      <c r="J35" s="40">
        <f t="shared" si="10"/>
        <v>3.6874894249194767</v>
      </c>
      <c r="K35" s="40">
        <f t="shared" si="10"/>
        <v>3.5570337786339223</v>
      </c>
      <c r="L35" s="40">
        <f t="shared" si="10"/>
        <v>3.44994077750016</v>
      </c>
      <c r="M35" s="40">
        <f t="shared" si="11"/>
        <v>3.2839579944266006</v>
      </c>
      <c r="N35" s="40">
        <f t="shared" si="11"/>
        <v>3.110358193225693</v>
      </c>
      <c r="O35" s="40">
        <f t="shared" si="11"/>
        <v>2.9274929147504736</v>
      </c>
      <c r="P35" s="40">
        <f t="shared" si="11"/>
        <v>2.8318254408077337</v>
      </c>
      <c r="Q35" s="40">
        <f t="shared" si="11"/>
        <v>2.7326905183144845</v>
      </c>
      <c r="R35" s="40">
        <f t="shared" si="11"/>
        <v>2.6295765565009788</v>
      </c>
      <c r="S35" s="40">
        <f t="shared" si="11"/>
        <v>2.521687747503165</v>
      </c>
      <c r="T35" s="40">
        <f t="shared" si="11"/>
        <v>2.407915644653258</v>
      </c>
      <c r="U35" s="40">
        <f t="shared" si="11"/>
        <v>2.286697053932585</v>
      </c>
    </row>
    <row r="36" spans="1:21" ht="15" customHeight="1">
      <c r="A36" s="22">
        <v>28</v>
      </c>
      <c r="B36" s="32">
        <v>28</v>
      </c>
      <c r="C36" s="40">
        <f t="shared" si="10"/>
        <v>9.283667168347165</v>
      </c>
      <c r="D36" s="40">
        <f t="shared" si="10"/>
        <v>6.440359356929548</v>
      </c>
      <c r="E36" s="40">
        <f t="shared" si="10"/>
        <v>5.31701971340226</v>
      </c>
      <c r="F36" s="40">
        <f t="shared" si="10"/>
        <v>4.697653821494896</v>
      </c>
      <c r="G36" s="40">
        <f t="shared" si="10"/>
        <v>4.299579359212657</v>
      </c>
      <c r="H36" s="40">
        <f t="shared" si="10"/>
        <v>4.019682364742039</v>
      </c>
      <c r="I36" s="40">
        <f t="shared" si="10"/>
        <v>3.8110101741040125</v>
      </c>
      <c r="J36" s="40">
        <f t="shared" si="10"/>
        <v>3.6487790566752665</v>
      </c>
      <c r="K36" s="40">
        <f t="shared" si="10"/>
        <v>3.518607627484016</v>
      </c>
      <c r="L36" s="40">
        <f t="shared" si="10"/>
        <v>3.411742000025697</v>
      </c>
      <c r="M36" s="40">
        <f t="shared" si="11"/>
        <v>3.245986590627581</v>
      </c>
      <c r="N36" s="40">
        <f t="shared" si="11"/>
        <v>3.0726710065209772</v>
      </c>
      <c r="O36" s="40">
        <f t="shared" si="11"/>
        <v>2.8898625714646187</v>
      </c>
      <c r="P36" s="40">
        <f t="shared" si="11"/>
        <v>2.794138254103018</v>
      </c>
      <c r="Q36" s="40">
        <f t="shared" si="11"/>
        <v>2.694889644772047</v>
      </c>
      <c r="R36" s="40">
        <f t="shared" si="11"/>
        <v>2.591605152701959</v>
      </c>
      <c r="S36" s="40">
        <f t="shared" si="11"/>
        <v>2.48334686148155</v>
      </c>
      <c r="T36" s="40">
        <f t="shared" si="11"/>
        <v>2.3690347461524652</v>
      </c>
      <c r="U36" s="40">
        <f t="shared" si="11"/>
        <v>2.24696350414888</v>
      </c>
    </row>
    <row r="37" spans="1:21" ht="15" customHeight="1">
      <c r="A37" s="22">
        <v>29</v>
      </c>
      <c r="B37" s="32">
        <v>29</v>
      </c>
      <c r="C37" s="40">
        <f t="shared" si="10"/>
        <v>9.229779607267119</v>
      </c>
      <c r="D37" s="40">
        <f t="shared" si="10"/>
        <v>6.395794116542675</v>
      </c>
      <c r="E37" s="40">
        <f t="shared" si="10"/>
        <v>5.276433512335643</v>
      </c>
      <c r="F37" s="40">
        <f t="shared" si="10"/>
        <v>4.659113983507268</v>
      </c>
      <c r="G37" s="40">
        <f t="shared" si="10"/>
        <v>4.262119546183385</v>
      </c>
      <c r="H37" s="40">
        <f t="shared" si="10"/>
        <v>3.9830752029956784</v>
      </c>
      <c r="I37" s="40">
        <f t="shared" si="10"/>
        <v>3.7749146031273995</v>
      </c>
      <c r="J37" s="40">
        <f t="shared" si="10"/>
        <v>3.613081389630679</v>
      </c>
      <c r="K37" s="40">
        <f t="shared" si="10"/>
        <v>3.4831941775337327</v>
      </c>
      <c r="L37" s="40">
        <f t="shared" si="10"/>
        <v>3.376499080331996</v>
      </c>
      <c r="M37" s="40">
        <f t="shared" si="11"/>
        <v>3.211027888028184</v>
      </c>
      <c r="N37" s="40">
        <f t="shared" si="11"/>
        <v>3.0378828341781627</v>
      </c>
      <c r="O37" s="40">
        <f t="shared" si="11"/>
        <v>2.855131242540665</v>
      </c>
      <c r="P37" s="40">
        <f t="shared" si="11"/>
        <v>2.759378503469634</v>
      </c>
      <c r="Q37" s="40">
        <f t="shared" si="11"/>
        <v>2.660044629010372</v>
      </c>
      <c r="R37" s="40">
        <f t="shared" si="11"/>
        <v>2.5565327632648405</v>
      </c>
      <c r="S37" s="40">
        <f t="shared" si="11"/>
        <v>2.447961833240697</v>
      </c>
      <c r="T37" s="40">
        <f t="shared" si="11"/>
        <v>2.3331097054324346</v>
      </c>
      <c r="U37" s="40">
        <f t="shared" si="11"/>
        <v>2.2101858121459372</v>
      </c>
    </row>
    <row r="38" spans="2:21" ht="15" customHeight="1">
      <c r="B38" s="3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15" customHeight="1">
      <c r="A39" s="22">
        <v>30</v>
      </c>
      <c r="B39" s="32">
        <v>30</v>
      </c>
      <c r="C39" s="40">
        <f aca="true" t="shared" si="12" ref="C39:L43">FINV($A$1,C$1,$A39)</f>
        <v>9.179757398669608</v>
      </c>
      <c r="D39" s="40">
        <f t="shared" si="12"/>
        <v>6.35463948128745</v>
      </c>
      <c r="E39" s="40">
        <f t="shared" si="12"/>
        <v>5.238803169049788</v>
      </c>
      <c r="F39" s="40">
        <f t="shared" si="12"/>
        <v>4.62335947304382</v>
      </c>
      <c r="G39" s="40">
        <f t="shared" si="12"/>
        <v>4.227558747516014</v>
      </c>
      <c r="H39" s="40">
        <f t="shared" si="12"/>
        <v>3.9492533687734976</v>
      </c>
      <c r="I39" s="40">
        <f t="shared" si="12"/>
        <v>3.741547516256105</v>
      </c>
      <c r="J39" s="40">
        <f t="shared" si="12"/>
        <v>3.5800553632725496</v>
      </c>
      <c r="K39" s="40">
        <f t="shared" si="12"/>
        <v>3.450509211688768</v>
      </c>
      <c r="L39" s="40">
        <f t="shared" si="12"/>
        <v>3.343984644743614</v>
      </c>
      <c r="M39" s="40">
        <f aca="true" t="shared" si="13" ref="M39:U43">FINV($A$1,M$1,$A39)</f>
        <v>3.178740826115245</v>
      </c>
      <c r="N39" s="40">
        <f t="shared" si="13"/>
        <v>3.0057094591029454</v>
      </c>
      <c r="O39" s="40">
        <f t="shared" si="13"/>
        <v>2.823043132593739</v>
      </c>
      <c r="P39" s="40">
        <f t="shared" si="13"/>
        <v>2.727233550103847</v>
      </c>
      <c r="Q39" s="40">
        <f t="shared" si="13"/>
        <v>2.6277859888068633</v>
      </c>
      <c r="R39" s="40">
        <f t="shared" si="13"/>
        <v>2.524075171095319</v>
      </c>
      <c r="S39" s="40">
        <f t="shared" si="13"/>
        <v>2.415163180558011</v>
      </c>
      <c r="T39" s="40">
        <f t="shared" si="13"/>
        <v>2.2997710402705707</v>
      </c>
      <c r="U39" s="40">
        <f t="shared" si="13"/>
        <v>2.1760229174105916</v>
      </c>
    </row>
    <row r="40" spans="1:21" ht="15" customHeight="1">
      <c r="A40" s="22">
        <v>40</v>
      </c>
      <c r="B40" s="32">
        <v>40</v>
      </c>
      <c r="C40" s="40">
        <f t="shared" si="12"/>
        <v>8.827782949083485</v>
      </c>
      <c r="D40" s="40">
        <f t="shared" si="12"/>
        <v>6.066443347663153</v>
      </c>
      <c r="E40" s="40">
        <f t="shared" si="12"/>
        <v>4.97584551339969</v>
      </c>
      <c r="F40" s="40">
        <f t="shared" si="12"/>
        <v>4.373760020826012</v>
      </c>
      <c r="G40" s="40">
        <f t="shared" si="12"/>
        <v>3.9860310607764404</v>
      </c>
      <c r="H40" s="40">
        <f t="shared" si="12"/>
        <v>3.712898433150258</v>
      </c>
      <c r="I40" s="40">
        <f t="shared" si="12"/>
        <v>3.508830559439957</v>
      </c>
      <c r="J40" s="40">
        <f t="shared" si="12"/>
        <v>3.3497826734674163</v>
      </c>
      <c r="K40" s="40">
        <f t="shared" si="12"/>
        <v>3.22199866786832</v>
      </c>
      <c r="L40" s="40">
        <f t="shared" si="12"/>
        <v>3.1167246561381035</v>
      </c>
      <c r="M40" s="40">
        <f t="shared" si="13"/>
        <v>2.9531008749472676</v>
      </c>
      <c r="N40" s="40">
        <f t="shared" si="13"/>
        <v>2.781064267765032</v>
      </c>
      <c r="O40" s="40">
        <f t="shared" si="13"/>
        <v>2.598426362965256</v>
      </c>
      <c r="P40" s="40">
        <f t="shared" si="13"/>
        <v>2.502048346286756</v>
      </c>
      <c r="Q40" s="40">
        <f t="shared" si="13"/>
        <v>2.401463916612556</v>
      </c>
      <c r="R40" s="40">
        <f t="shared" si="13"/>
        <v>2.295848844369175</v>
      </c>
      <c r="S40" s="40">
        <f t="shared" si="13"/>
        <v>2.1838388875039527</v>
      </c>
      <c r="T40" s="40">
        <f t="shared" si="13"/>
        <v>2.063558213194483</v>
      </c>
      <c r="U40" s="40">
        <f t="shared" si="13"/>
        <v>1.9317667465656996</v>
      </c>
    </row>
    <row r="41" spans="1:21" ht="15" customHeight="1">
      <c r="A41" s="22">
        <v>60</v>
      </c>
      <c r="B41" s="32">
        <v>60</v>
      </c>
      <c r="C41" s="40">
        <f t="shared" si="12"/>
        <v>8.49468051455915</v>
      </c>
      <c r="D41" s="40">
        <f t="shared" si="12"/>
        <v>5.794959179183934</v>
      </c>
      <c r="E41" s="40">
        <f t="shared" si="12"/>
        <v>4.729031388706062</v>
      </c>
      <c r="F41" s="40">
        <f t="shared" si="12"/>
        <v>4.139906195632648</v>
      </c>
      <c r="G41" s="40">
        <f t="shared" si="12"/>
        <v>3.759964783967007</v>
      </c>
      <c r="H41" s="40">
        <f t="shared" si="12"/>
        <v>3.4918343772005755</v>
      </c>
      <c r="I41" s="40">
        <f t="shared" si="12"/>
        <v>3.2911202652030624</v>
      </c>
      <c r="J41" s="40">
        <f t="shared" si="12"/>
        <v>3.1344598028226756</v>
      </c>
      <c r="K41" s="40">
        <f t="shared" si="12"/>
        <v>3.0082674129516818</v>
      </c>
      <c r="L41" s="40">
        <f t="shared" si="12"/>
        <v>2.9041871130175423</v>
      </c>
      <c r="M41" s="40">
        <f t="shared" si="13"/>
        <v>2.7418423087510746</v>
      </c>
      <c r="N41" s="40">
        <f t="shared" si="13"/>
        <v>2.5704594008857384</v>
      </c>
      <c r="O41" s="40">
        <f t="shared" si="13"/>
        <v>2.3871962184784934</v>
      </c>
      <c r="P41" s="40">
        <f t="shared" si="13"/>
        <v>2.289795020260499</v>
      </c>
      <c r="Q41" s="40">
        <f t="shared" si="13"/>
        <v>2.1874200228921836</v>
      </c>
      <c r="R41" s="40">
        <f t="shared" si="13"/>
        <v>2.0788775145774707</v>
      </c>
      <c r="S41" s="40">
        <f t="shared" si="13"/>
        <v>1.9621637648015167</v>
      </c>
      <c r="T41" s="40">
        <f t="shared" si="13"/>
        <v>1.8341097529628314</v>
      </c>
      <c r="U41" s="40">
        <f t="shared" si="13"/>
        <v>1.6885195464055869</v>
      </c>
    </row>
    <row r="42" spans="1:21" ht="15" customHeight="1">
      <c r="A42" s="22">
        <v>120</v>
      </c>
      <c r="B42" s="32">
        <v>120</v>
      </c>
      <c r="C42" s="40">
        <f t="shared" si="12"/>
        <v>8.1788584793685</v>
      </c>
      <c r="D42" s="40">
        <f t="shared" si="12"/>
        <v>5.539277481148019</v>
      </c>
      <c r="E42" s="40">
        <f t="shared" si="12"/>
        <v>4.497167083172826</v>
      </c>
      <c r="F42" s="40">
        <f t="shared" si="12"/>
        <v>3.920661129086511</v>
      </c>
      <c r="G42" s="40">
        <f t="shared" si="12"/>
        <v>3.548223048710497</v>
      </c>
      <c r="H42" s="40">
        <f t="shared" si="12"/>
        <v>3.2849243325472344</v>
      </c>
      <c r="I42" s="40">
        <f t="shared" si="12"/>
        <v>3.0874502954247873</v>
      </c>
      <c r="J42" s="40">
        <f t="shared" si="12"/>
        <v>2.932949882961111</v>
      </c>
      <c r="K42" s="40">
        <f t="shared" si="12"/>
        <v>2.808292265399359</v>
      </c>
      <c r="L42" s="40">
        <f t="shared" si="12"/>
        <v>2.705206725295284</v>
      </c>
      <c r="M42" s="40">
        <f t="shared" si="13"/>
        <v>2.5439419459871715</v>
      </c>
      <c r="N42" s="40">
        <f t="shared" si="13"/>
        <v>2.3727011466689873</v>
      </c>
      <c r="O42" s="40">
        <f t="shared" si="13"/>
        <v>2.1881021439185133</v>
      </c>
      <c r="P42" s="40">
        <f t="shared" si="13"/>
        <v>2.0890524865535554</v>
      </c>
      <c r="Q42" s="40">
        <f t="shared" si="13"/>
        <v>1.9839490050799213</v>
      </c>
      <c r="R42" s="40">
        <f t="shared" si="13"/>
        <v>1.870944288384635</v>
      </c>
      <c r="S42" s="40">
        <f t="shared" si="13"/>
        <v>1.746855105011491</v>
      </c>
      <c r="T42" s="40">
        <f t="shared" si="13"/>
        <v>1.6055068385867344</v>
      </c>
      <c r="U42" s="40">
        <f t="shared" si="13"/>
        <v>1.4311254403764906</v>
      </c>
    </row>
    <row r="43" spans="1:21" s="35" customFormat="1" ht="15" customHeight="1">
      <c r="A43" s="35">
        <v>999999</v>
      </c>
      <c r="B43" s="36" t="s">
        <v>18</v>
      </c>
      <c r="C43" s="41">
        <f t="shared" si="12"/>
        <v>7.879407348809764</v>
      </c>
      <c r="D43" s="41">
        <f t="shared" si="12"/>
        <v>5.298375072015915</v>
      </c>
      <c r="E43" s="41">
        <f t="shared" si="12"/>
        <v>4.279399945517071</v>
      </c>
      <c r="F43" s="41">
        <f t="shared" si="12"/>
        <v>3.7150584830669686</v>
      </c>
      <c r="G43" s="41">
        <f t="shared" si="12"/>
        <v>3.3499532037239987</v>
      </c>
      <c r="H43" s="41">
        <f t="shared" si="12"/>
        <v>3.091287226197892</v>
      </c>
      <c r="I43" s="41">
        <f t="shared" si="12"/>
        <v>2.896854311984498</v>
      </c>
      <c r="J43" s="41">
        <f t="shared" si="12"/>
        <v>2.744400262599811</v>
      </c>
      <c r="K43" s="41">
        <f t="shared" si="12"/>
        <v>2.6210500436718576</v>
      </c>
      <c r="L43" s="41">
        <f t="shared" si="12"/>
        <v>2.5188455765601248</v>
      </c>
      <c r="M43" s="41">
        <f t="shared" si="13"/>
        <v>2.358319761697203</v>
      </c>
      <c r="N43" s="41">
        <f t="shared" si="13"/>
        <v>2.1867663235752843</v>
      </c>
      <c r="O43" s="41">
        <f t="shared" si="13"/>
        <v>1.9998651623609476</v>
      </c>
      <c r="P43" s="41">
        <f t="shared" si="13"/>
        <v>1.8982859728566837</v>
      </c>
      <c r="Q43" s="41">
        <f t="shared" si="13"/>
        <v>1.7890897652250715</v>
      </c>
      <c r="R43" s="41">
        <f t="shared" si="13"/>
        <v>1.669178573138197</v>
      </c>
      <c r="S43" s="41">
        <f t="shared" si="13"/>
        <v>1.5325554159062449</v>
      </c>
      <c r="T43" s="41">
        <f t="shared" si="13"/>
        <v>1.363765989026433</v>
      </c>
      <c r="U43" s="41">
        <v>1</v>
      </c>
    </row>
  </sheetData>
  <printOptions horizontalCentered="1"/>
  <pageMargins left="0.7" right="0.7" top="1" bottom="1" header="0.5" footer="0.5"/>
  <pageSetup horizontalDpi="300" verticalDpi="300" orientation="portrait" r:id="rId2"/>
  <headerFooter alignWithMargins="0">
    <oddFooter>&amp;R&amp;9Appendix E: Tables - 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J3" sqref="J3"/>
    </sheetView>
  </sheetViews>
  <sheetFormatPr defaultColWidth="9.140625" defaultRowHeight="12.75"/>
  <cols>
    <col min="1" max="1" width="10.7109375" style="98" customWidth="1"/>
    <col min="2" max="2" width="16.7109375" style="99" customWidth="1"/>
    <col min="3" max="3" width="10.7109375" style="98" customWidth="1"/>
    <col min="4" max="4" width="16.7109375" style="101" customWidth="1"/>
  </cols>
  <sheetData>
    <row r="1" spans="1:4" s="18" customFormat="1" ht="30" customHeight="1">
      <c r="A1" s="17" t="s">
        <v>30</v>
      </c>
      <c r="B1" s="102"/>
      <c r="C1" s="17"/>
      <c r="D1" s="103"/>
    </row>
    <row r="2" spans="1:4" s="79" customFormat="1" ht="19.5" customHeight="1">
      <c r="A2" s="104" t="s">
        <v>31</v>
      </c>
      <c r="B2" s="105" t="s">
        <v>32</v>
      </c>
      <c r="C2" s="104" t="s">
        <v>31</v>
      </c>
      <c r="D2" s="106" t="s">
        <v>32</v>
      </c>
    </row>
    <row r="3" spans="1:4" ht="19.5" customHeight="1">
      <c r="A3" s="98">
        <v>1</v>
      </c>
      <c r="B3" s="99">
        <f>FACT(A3)</f>
        <v>1</v>
      </c>
      <c r="C3" s="98">
        <v>26</v>
      </c>
      <c r="D3" s="100">
        <f>FACT(C3)</f>
        <v>4.032914611266057E+26</v>
      </c>
    </row>
    <row r="4" spans="1:4" ht="19.5" customHeight="1">
      <c r="A4" s="98">
        <v>2</v>
      </c>
      <c r="B4" s="99">
        <f aca="true" t="shared" si="0" ref="B4:B19">FACT(A4)</f>
        <v>2</v>
      </c>
      <c r="C4" s="98">
        <v>27</v>
      </c>
      <c r="D4" s="100">
        <f aca="true" t="shared" si="1" ref="D4:D19">FACT(C4)</f>
        <v>1.0888869450418352E+28</v>
      </c>
    </row>
    <row r="5" spans="1:4" ht="19.5" customHeight="1">
      <c r="A5" s="98">
        <v>3</v>
      </c>
      <c r="B5" s="99">
        <f t="shared" si="0"/>
        <v>6</v>
      </c>
      <c r="C5" s="98">
        <v>28</v>
      </c>
      <c r="D5" s="100">
        <f t="shared" si="1"/>
        <v>3.048883446117138E+29</v>
      </c>
    </row>
    <row r="6" spans="1:4" ht="19.5" customHeight="1">
      <c r="A6" s="98">
        <v>4</v>
      </c>
      <c r="B6" s="99">
        <f t="shared" si="0"/>
        <v>24</v>
      </c>
      <c r="C6" s="98">
        <v>29</v>
      </c>
      <c r="D6" s="100">
        <f t="shared" si="1"/>
        <v>8.841761993739701E+30</v>
      </c>
    </row>
    <row r="7" spans="1:4" ht="19.5" customHeight="1">
      <c r="A7" s="98">
        <v>5</v>
      </c>
      <c r="B7" s="99">
        <f t="shared" si="0"/>
        <v>120</v>
      </c>
      <c r="C7" s="98">
        <v>30</v>
      </c>
      <c r="D7" s="100">
        <f t="shared" si="1"/>
        <v>2.652528598121911E+32</v>
      </c>
    </row>
    <row r="8" spans="1:4" ht="19.5" customHeight="1">
      <c r="A8" s="98">
        <v>6</v>
      </c>
      <c r="B8" s="99">
        <f t="shared" si="0"/>
        <v>720</v>
      </c>
      <c r="C8" s="98">
        <v>31</v>
      </c>
      <c r="D8" s="100">
        <f t="shared" si="1"/>
        <v>8.222838654177924E+33</v>
      </c>
    </row>
    <row r="9" spans="1:4" ht="19.5" customHeight="1">
      <c r="A9" s="98">
        <v>7</v>
      </c>
      <c r="B9" s="99">
        <f t="shared" si="0"/>
        <v>5040</v>
      </c>
      <c r="C9" s="98">
        <v>32</v>
      </c>
      <c r="D9" s="100">
        <f t="shared" si="1"/>
        <v>2.6313083693369355E+35</v>
      </c>
    </row>
    <row r="10" spans="1:4" ht="19.5" customHeight="1">
      <c r="A10" s="98">
        <v>8</v>
      </c>
      <c r="B10" s="99">
        <f t="shared" si="0"/>
        <v>40320</v>
      </c>
      <c r="C10" s="98">
        <v>33</v>
      </c>
      <c r="D10" s="100">
        <f t="shared" si="1"/>
        <v>8.68331761881189E+36</v>
      </c>
    </row>
    <row r="11" spans="1:4" ht="19.5" customHeight="1">
      <c r="A11" s="98">
        <v>9</v>
      </c>
      <c r="B11" s="99">
        <f t="shared" si="0"/>
        <v>362880</v>
      </c>
      <c r="C11" s="98">
        <v>34</v>
      </c>
      <c r="D11" s="100">
        <f t="shared" si="1"/>
        <v>2.952327990396041E+38</v>
      </c>
    </row>
    <row r="12" spans="1:4" ht="19.5" customHeight="1">
      <c r="A12" s="98">
        <v>10</v>
      </c>
      <c r="B12" s="99">
        <f t="shared" si="0"/>
        <v>3628800</v>
      </c>
      <c r="C12" s="98">
        <v>35</v>
      </c>
      <c r="D12" s="100">
        <f t="shared" si="1"/>
        <v>1.0333147966386144E+40</v>
      </c>
    </row>
    <row r="13" spans="1:4" ht="19.5" customHeight="1">
      <c r="A13" s="98">
        <v>11</v>
      </c>
      <c r="B13" s="99">
        <f t="shared" si="0"/>
        <v>39916800</v>
      </c>
      <c r="C13" s="98">
        <v>36</v>
      </c>
      <c r="D13" s="100">
        <f t="shared" si="1"/>
        <v>3.719933267899013E+41</v>
      </c>
    </row>
    <row r="14" spans="1:4" ht="19.5" customHeight="1">
      <c r="A14" s="98">
        <v>12</v>
      </c>
      <c r="B14" s="100">
        <f t="shared" si="0"/>
        <v>479001600</v>
      </c>
      <c r="C14" s="98">
        <v>37</v>
      </c>
      <c r="D14" s="100">
        <f t="shared" si="1"/>
        <v>1.3763753091226346E+43</v>
      </c>
    </row>
    <row r="15" spans="1:4" ht="19.5" customHeight="1">
      <c r="A15" s="98">
        <v>13</v>
      </c>
      <c r="B15" s="100">
        <f t="shared" si="0"/>
        <v>6227020800</v>
      </c>
      <c r="C15" s="98">
        <v>38</v>
      </c>
      <c r="D15" s="100">
        <f t="shared" si="1"/>
        <v>5.23022617466601E+44</v>
      </c>
    </row>
    <row r="16" spans="1:4" ht="19.5" customHeight="1">
      <c r="A16" s="98">
        <v>14</v>
      </c>
      <c r="B16" s="100">
        <f t="shared" si="0"/>
        <v>87178291200</v>
      </c>
      <c r="C16" s="98">
        <v>39</v>
      </c>
      <c r="D16" s="100">
        <f t="shared" si="1"/>
        <v>2.0397882081197447E+46</v>
      </c>
    </row>
    <row r="17" spans="1:4" ht="19.5" customHeight="1">
      <c r="A17" s="98">
        <v>15</v>
      </c>
      <c r="B17" s="100">
        <f t="shared" si="0"/>
        <v>1307674368000</v>
      </c>
      <c r="C17" s="98">
        <v>40</v>
      </c>
      <c r="D17" s="100">
        <f t="shared" si="1"/>
        <v>8.15915283247898E+47</v>
      </c>
    </row>
    <row r="18" spans="1:4" ht="19.5" customHeight="1">
      <c r="A18" s="98">
        <v>16</v>
      </c>
      <c r="B18" s="100">
        <f t="shared" si="0"/>
        <v>20922789888000</v>
      </c>
      <c r="C18" s="98">
        <v>41</v>
      </c>
      <c r="D18" s="100">
        <f t="shared" si="1"/>
        <v>3.34525266131638E+49</v>
      </c>
    </row>
    <row r="19" spans="1:4" ht="19.5" customHeight="1">
      <c r="A19" s="98">
        <v>17</v>
      </c>
      <c r="B19" s="100">
        <f t="shared" si="0"/>
        <v>355687428096000</v>
      </c>
      <c r="C19" s="98">
        <v>42</v>
      </c>
      <c r="D19" s="100">
        <f t="shared" si="1"/>
        <v>1.4050061177528801E+51</v>
      </c>
    </row>
    <row r="20" spans="1:4" ht="19.5" customHeight="1">
      <c r="A20" s="98">
        <v>18</v>
      </c>
      <c r="B20" s="100">
        <f aca="true" t="shared" si="2" ref="B20:B27">FACT(A20)</f>
        <v>6402373705728000</v>
      </c>
      <c r="C20" s="98">
        <v>43</v>
      </c>
      <c r="D20" s="100">
        <f aca="true" t="shared" si="3" ref="D20:D27">FACT(C20)</f>
        <v>6.041526306337384E+52</v>
      </c>
    </row>
    <row r="21" spans="1:4" ht="19.5" customHeight="1">
      <c r="A21" s="98">
        <v>19</v>
      </c>
      <c r="B21" s="100">
        <f t="shared" si="2"/>
        <v>1.21645100408832E+17</v>
      </c>
      <c r="C21" s="98">
        <v>44</v>
      </c>
      <c r="D21" s="100">
        <f t="shared" si="3"/>
        <v>2.6582715747884495E+54</v>
      </c>
    </row>
    <row r="22" spans="1:4" ht="19.5" customHeight="1">
      <c r="A22" s="98">
        <v>20</v>
      </c>
      <c r="B22" s="100">
        <f t="shared" si="2"/>
        <v>2.43290200817664E+18</v>
      </c>
      <c r="C22" s="98">
        <v>45</v>
      </c>
      <c r="D22" s="100">
        <f t="shared" si="3"/>
        <v>1.196222208654802E+56</v>
      </c>
    </row>
    <row r="23" spans="1:4" ht="19.5" customHeight="1">
      <c r="A23" s="98">
        <v>21</v>
      </c>
      <c r="B23" s="100">
        <f t="shared" si="2"/>
        <v>5.109094217170944E+19</v>
      </c>
      <c r="C23" s="98">
        <v>46</v>
      </c>
      <c r="D23" s="100">
        <f t="shared" si="3"/>
        <v>5.502622159812089E+57</v>
      </c>
    </row>
    <row r="24" spans="1:4" ht="19.5" customHeight="1">
      <c r="A24" s="98">
        <v>22</v>
      </c>
      <c r="B24" s="100">
        <f t="shared" si="2"/>
        <v>1.1240007277776077E+21</v>
      </c>
      <c r="C24" s="98">
        <v>47</v>
      </c>
      <c r="D24" s="100">
        <f t="shared" si="3"/>
        <v>2.5862324151116827E+59</v>
      </c>
    </row>
    <row r="25" spans="1:4" ht="19.5" customHeight="1">
      <c r="A25" s="98">
        <v>23</v>
      </c>
      <c r="B25" s="100">
        <f t="shared" si="2"/>
        <v>2.585201673888498E+22</v>
      </c>
      <c r="C25" s="98">
        <v>48</v>
      </c>
      <c r="D25" s="100">
        <f t="shared" si="3"/>
        <v>1.2413915592536068E+61</v>
      </c>
    </row>
    <row r="26" spans="1:4" ht="19.5" customHeight="1">
      <c r="A26" s="98">
        <v>24</v>
      </c>
      <c r="B26" s="100">
        <f t="shared" si="2"/>
        <v>6.204484017332394E+23</v>
      </c>
      <c r="C26" s="98">
        <v>49</v>
      </c>
      <c r="D26" s="100">
        <f t="shared" si="3"/>
        <v>6.082818640342679E+62</v>
      </c>
    </row>
    <row r="27" spans="1:4" s="85" customFormat="1" ht="19.5" customHeight="1">
      <c r="A27" s="107">
        <v>25</v>
      </c>
      <c r="B27" s="108">
        <f t="shared" si="2"/>
        <v>1.5511210043330984E+25</v>
      </c>
      <c r="C27" s="107">
        <v>50</v>
      </c>
      <c r="D27" s="108">
        <f t="shared" si="3"/>
        <v>3.0414093201713376E+64</v>
      </c>
    </row>
  </sheetData>
  <printOptions horizontalCentered="1"/>
  <pageMargins left="0.7" right="0.7" top="1" bottom="1" header="0.5" footer="0.5"/>
  <pageSetup horizontalDpi="300" verticalDpi="300" orientation="portrait" r:id="rId1"/>
  <headerFooter alignWithMargins="0">
    <oddFooter>&amp;R&amp;9Appendix E: Tables -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J3" sqref="J3"/>
    </sheetView>
  </sheetViews>
  <sheetFormatPr defaultColWidth="9.140625" defaultRowHeight="12.75"/>
  <cols>
    <col min="1" max="1" width="5.7109375" style="46" customWidth="1"/>
    <col min="2" max="12" width="7.00390625" style="46" customWidth="1"/>
  </cols>
  <sheetData>
    <row r="1" spans="1:12" s="50" customFormat="1" ht="24.7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49" customFormat="1" ht="25.5">
      <c r="A2" s="47" t="s">
        <v>34</v>
      </c>
      <c r="B2" s="48">
        <v>0</v>
      </c>
      <c r="C2" s="48">
        <v>1</v>
      </c>
      <c r="D2" s="48">
        <v>2</v>
      </c>
      <c r="E2" s="48">
        <v>3</v>
      </c>
      <c r="F2" s="48">
        <v>4</v>
      </c>
      <c r="G2" s="48">
        <v>5</v>
      </c>
      <c r="H2" s="48">
        <v>6</v>
      </c>
      <c r="I2" s="48">
        <v>7</v>
      </c>
      <c r="J2" s="48">
        <v>8</v>
      </c>
      <c r="K2" s="48">
        <v>9</v>
      </c>
      <c r="L2" s="48">
        <v>10</v>
      </c>
    </row>
    <row r="3" spans="1:12" ht="19.5" customHeight="1">
      <c r="A3" s="46">
        <v>1</v>
      </c>
      <c r="B3" s="53">
        <f aca="true" t="shared" si="0" ref="B3:C7">COMBIN($A3,B$2)</f>
        <v>1</v>
      </c>
      <c r="C3" s="53">
        <f t="shared" si="0"/>
        <v>1</v>
      </c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46">
        <v>2</v>
      </c>
      <c r="B4" s="53">
        <f t="shared" si="0"/>
        <v>1</v>
      </c>
      <c r="C4" s="53">
        <f t="shared" si="0"/>
        <v>2</v>
      </c>
      <c r="D4" s="53">
        <f>COMBIN($A4,D$2)</f>
        <v>1</v>
      </c>
      <c r="E4" s="53"/>
      <c r="F4" s="53"/>
      <c r="G4" s="53"/>
      <c r="H4" s="53"/>
      <c r="I4" s="53"/>
      <c r="J4" s="53"/>
      <c r="K4" s="53"/>
      <c r="L4" s="53"/>
    </row>
    <row r="5" spans="1:12" ht="19.5" customHeight="1">
      <c r="A5" s="46">
        <v>3</v>
      </c>
      <c r="B5" s="53">
        <f t="shared" si="0"/>
        <v>1</v>
      </c>
      <c r="C5" s="53">
        <f t="shared" si="0"/>
        <v>3</v>
      </c>
      <c r="D5" s="53">
        <f>COMBIN($A5,D$2)</f>
        <v>3</v>
      </c>
      <c r="E5" s="53">
        <f>COMBIN($A5,E$2)</f>
        <v>1</v>
      </c>
      <c r="F5" s="53"/>
      <c r="G5" s="53"/>
      <c r="H5" s="53"/>
      <c r="I5" s="53"/>
      <c r="J5" s="53"/>
      <c r="K5" s="53"/>
      <c r="L5" s="53"/>
    </row>
    <row r="6" spans="1:12" ht="19.5" customHeight="1">
      <c r="A6" s="46">
        <v>4</v>
      </c>
      <c r="B6" s="53">
        <f t="shared" si="0"/>
        <v>1</v>
      </c>
      <c r="C6" s="53">
        <f t="shared" si="0"/>
        <v>4</v>
      </c>
      <c r="D6" s="53">
        <f>COMBIN($A6,D$2)</f>
        <v>6</v>
      </c>
      <c r="E6" s="53">
        <f>COMBIN($A6,E$2)</f>
        <v>4</v>
      </c>
      <c r="F6" s="53">
        <f>COMBIN($A6,F$2)</f>
        <v>1</v>
      </c>
      <c r="G6" s="53"/>
      <c r="H6" s="53"/>
      <c r="I6" s="53"/>
      <c r="J6" s="53"/>
      <c r="K6" s="53"/>
      <c r="L6" s="53"/>
    </row>
    <row r="7" spans="1:12" ht="19.5" customHeight="1">
      <c r="A7" s="46">
        <v>5</v>
      </c>
      <c r="B7" s="53">
        <f t="shared" si="0"/>
        <v>1</v>
      </c>
      <c r="C7" s="53">
        <f t="shared" si="0"/>
        <v>5</v>
      </c>
      <c r="D7" s="53">
        <f>COMBIN($A7,D$2)</f>
        <v>10</v>
      </c>
      <c r="E7" s="53">
        <f>COMBIN($A7,E$2)</f>
        <v>10</v>
      </c>
      <c r="F7" s="53">
        <f>COMBIN($A7,F$2)</f>
        <v>5</v>
      </c>
      <c r="G7" s="53">
        <f>COMBIN($A7,G$2)</f>
        <v>1</v>
      </c>
      <c r="H7" s="53"/>
      <c r="I7" s="53"/>
      <c r="J7" s="53"/>
      <c r="K7" s="53"/>
      <c r="L7" s="53"/>
    </row>
    <row r="8" spans="1:12" ht="19.5" customHeight="1">
      <c r="A8" s="46">
        <v>6</v>
      </c>
      <c r="B8" s="53">
        <f aca="true" t="shared" si="1" ref="B8:L22">COMBIN($A8,B$2)</f>
        <v>1</v>
      </c>
      <c r="C8" s="53">
        <f t="shared" si="1"/>
        <v>6</v>
      </c>
      <c r="D8" s="53">
        <f t="shared" si="1"/>
        <v>15</v>
      </c>
      <c r="E8" s="53">
        <f t="shared" si="1"/>
        <v>20</v>
      </c>
      <c r="F8" s="53">
        <f t="shared" si="1"/>
        <v>15</v>
      </c>
      <c r="G8" s="53">
        <f t="shared" si="1"/>
        <v>6</v>
      </c>
      <c r="H8" s="53">
        <f>COMBIN($A8,H$2)</f>
        <v>1</v>
      </c>
      <c r="I8" s="53"/>
      <c r="J8" s="53"/>
      <c r="K8" s="53"/>
      <c r="L8" s="53"/>
    </row>
    <row r="9" spans="1:12" ht="19.5" customHeight="1">
      <c r="A9" s="46">
        <v>7</v>
      </c>
      <c r="B9" s="53">
        <f t="shared" si="1"/>
        <v>1</v>
      </c>
      <c r="C9" s="53">
        <f t="shared" si="1"/>
        <v>7</v>
      </c>
      <c r="D9" s="53">
        <f t="shared" si="1"/>
        <v>21</v>
      </c>
      <c r="E9" s="53">
        <f t="shared" si="1"/>
        <v>35</v>
      </c>
      <c r="F9" s="53">
        <f t="shared" si="1"/>
        <v>35</v>
      </c>
      <c r="G9" s="53">
        <f t="shared" si="1"/>
        <v>21</v>
      </c>
      <c r="H9" s="53">
        <f t="shared" si="1"/>
        <v>7</v>
      </c>
      <c r="I9" s="53">
        <f>COMBIN($A9,I$2)</f>
        <v>1</v>
      </c>
      <c r="J9" s="53"/>
      <c r="K9" s="53"/>
      <c r="L9" s="53"/>
    </row>
    <row r="10" spans="1:12" ht="19.5" customHeight="1">
      <c r="A10" s="46">
        <v>8</v>
      </c>
      <c r="B10" s="53">
        <f t="shared" si="1"/>
        <v>1</v>
      </c>
      <c r="C10" s="53">
        <f t="shared" si="1"/>
        <v>8</v>
      </c>
      <c r="D10" s="53">
        <f t="shared" si="1"/>
        <v>28</v>
      </c>
      <c r="E10" s="53">
        <f t="shared" si="1"/>
        <v>56</v>
      </c>
      <c r="F10" s="53">
        <f t="shared" si="1"/>
        <v>70</v>
      </c>
      <c r="G10" s="53">
        <f t="shared" si="1"/>
        <v>56</v>
      </c>
      <c r="H10" s="53">
        <f t="shared" si="1"/>
        <v>28</v>
      </c>
      <c r="I10" s="53">
        <f t="shared" si="1"/>
        <v>8</v>
      </c>
      <c r="J10" s="53">
        <f>COMBIN($A10,J$2)</f>
        <v>1</v>
      </c>
      <c r="K10" s="53"/>
      <c r="L10" s="53"/>
    </row>
    <row r="11" spans="1:12" ht="19.5" customHeight="1">
      <c r="A11" s="46">
        <v>9</v>
      </c>
      <c r="B11" s="53">
        <f t="shared" si="1"/>
        <v>1</v>
      </c>
      <c r="C11" s="53">
        <f t="shared" si="1"/>
        <v>9</v>
      </c>
      <c r="D11" s="53">
        <f t="shared" si="1"/>
        <v>36</v>
      </c>
      <c r="E11" s="53">
        <f t="shared" si="1"/>
        <v>83.99999999999999</v>
      </c>
      <c r="F11" s="53">
        <f t="shared" si="1"/>
        <v>126</v>
      </c>
      <c r="G11" s="53">
        <f t="shared" si="1"/>
        <v>126</v>
      </c>
      <c r="H11" s="53">
        <f t="shared" si="1"/>
        <v>83.99999999999999</v>
      </c>
      <c r="I11" s="53">
        <f t="shared" si="1"/>
        <v>36</v>
      </c>
      <c r="J11" s="53">
        <f t="shared" si="1"/>
        <v>9</v>
      </c>
      <c r="K11" s="53">
        <f>COMBIN($A11,K$2)</f>
        <v>1</v>
      </c>
      <c r="L11" s="53"/>
    </row>
    <row r="12" spans="1:12" ht="19.5" customHeight="1">
      <c r="A12" s="46">
        <v>10</v>
      </c>
      <c r="B12" s="53">
        <f t="shared" si="1"/>
        <v>1</v>
      </c>
      <c r="C12" s="53">
        <f t="shared" si="1"/>
        <v>10</v>
      </c>
      <c r="D12" s="53">
        <f t="shared" si="1"/>
        <v>45</v>
      </c>
      <c r="E12" s="53">
        <f t="shared" si="1"/>
        <v>120</v>
      </c>
      <c r="F12" s="53">
        <f t="shared" si="1"/>
        <v>209.99999999999997</v>
      </c>
      <c r="G12" s="53">
        <f t="shared" si="1"/>
        <v>252</v>
      </c>
      <c r="H12" s="53">
        <f t="shared" si="1"/>
        <v>209.99999999999997</v>
      </c>
      <c r="I12" s="53">
        <f t="shared" si="1"/>
        <v>120</v>
      </c>
      <c r="J12" s="53">
        <f t="shared" si="1"/>
        <v>45</v>
      </c>
      <c r="K12" s="53">
        <f t="shared" si="1"/>
        <v>10</v>
      </c>
      <c r="L12" s="53">
        <f>COMBIN($A12,L$2)</f>
        <v>1</v>
      </c>
    </row>
    <row r="13" spans="1:12" ht="19.5" customHeight="1">
      <c r="A13" s="46">
        <v>11</v>
      </c>
      <c r="B13" s="53">
        <f t="shared" si="1"/>
        <v>1</v>
      </c>
      <c r="C13" s="53">
        <f t="shared" si="1"/>
        <v>11</v>
      </c>
      <c r="D13" s="53">
        <f t="shared" si="1"/>
        <v>55</v>
      </c>
      <c r="E13" s="53">
        <f t="shared" si="1"/>
        <v>165</v>
      </c>
      <c r="F13" s="53">
        <f t="shared" si="1"/>
        <v>330</v>
      </c>
      <c r="G13" s="53">
        <f t="shared" si="1"/>
        <v>461.99999999999994</v>
      </c>
      <c r="H13" s="53">
        <f t="shared" si="1"/>
        <v>461.99999999999994</v>
      </c>
      <c r="I13" s="53">
        <f t="shared" si="1"/>
        <v>330</v>
      </c>
      <c r="J13" s="53">
        <f t="shared" si="1"/>
        <v>165</v>
      </c>
      <c r="K13" s="53">
        <f t="shared" si="1"/>
        <v>55</v>
      </c>
      <c r="L13" s="53">
        <f t="shared" si="1"/>
        <v>11</v>
      </c>
    </row>
    <row r="14" spans="1:12" ht="19.5" customHeight="1">
      <c r="A14" s="46">
        <v>12</v>
      </c>
      <c r="B14" s="53">
        <f t="shared" si="1"/>
        <v>1</v>
      </c>
      <c r="C14" s="53">
        <f t="shared" si="1"/>
        <v>12</v>
      </c>
      <c r="D14" s="53">
        <f t="shared" si="1"/>
        <v>66</v>
      </c>
      <c r="E14" s="53">
        <f t="shared" si="1"/>
        <v>220</v>
      </c>
      <c r="F14" s="53">
        <f t="shared" si="1"/>
        <v>495</v>
      </c>
      <c r="G14" s="53">
        <f t="shared" si="1"/>
        <v>792</v>
      </c>
      <c r="H14" s="53">
        <f t="shared" si="1"/>
        <v>923.9999999999998</v>
      </c>
      <c r="I14" s="53">
        <f t="shared" si="1"/>
        <v>792</v>
      </c>
      <c r="J14" s="53">
        <f t="shared" si="1"/>
        <v>495</v>
      </c>
      <c r="K14" s="53">
        <f t="shared" si="1"/>
        <v>220</v>
      </c>
      <c r="L14" s="53">
        <f t="shared" si="1"/>
        <v>66</v>
      </c>
    </row>
    <row r="15" spans="1:12" ht="19.5" customHeight="1">
      <c r="A15" s="46">
        <v>13</v>
      </c>
      <c r="B15" s="53">
        <f t="shared" si="1"/>
        <v>1</v>
      </c>
      <c r="C15" s="53">
        <f t="shared" si="1"/>
        <v>13</v>
      </c>
      <c r="D15" s="53">
        <f t="shared" si="1"/>
        <v>78</v>
      </c>
      <c r="E15" s="53">
        <f t="shared" si="1"/>
        <v>286</v>
      </c>
      <c r="F15" s="53">
        <f t="shared" si="1"/>
        <v>715</v>
      </c>
      <c r="G15" s="53">
        <f t="shared" si="1"/>
        <v>1287</v>
      </c>
      <c r="H15" s="53">
        <f t="shared" si="1"/>
        <v>1716</v>
      </c>
      <c r="I15" s="53">
        <f t="shared" si="1"/>
        <v>1716</v>
      </c>
      <c r="J15" s="53">
        <f t="shared" si="1"/>
        <v>1287</v>
      </c>
      <c r="K15" s="53">
        <f t="shared" si="1"/>
        <v>715</v>
      </c>
      <c r="L15" s="53">
        <f t="shared" si="1"/>
        <v>286</v>
      </c>
    </row>
    <row r="16" spans="1:12" ht="19.5" customHeight="1">
      <c r="A16" s="46">
        <v>14</v>
      </c>
      <c r="B16" s="53">
        <f t="shared" si="1"/>
        <v>1</v>
      </c>
      <c r="C16" s="53">
        <f t="shared" si="1"/>
        <v>14</v>
      </c>
      <c r="D16" s="53">
        <f t="shared" si="1"/>
        <v>91</v>
      </c>
      <c r="E16" s="53">
        <f t="shared" si="1"/>
        <v>364</v>
      </c>
      <c r="F16" s="53">
        <f t="shared" si="1"/>
        <v>1001</v>
      </c>
      <c r="G16" s="53">
        <f t="shared" si="1"/>
        <v>2002</v>
      </c>
      <c r="H16" s="53">
        <f t="shared" si="1"/>
        <v>3002.9999999999995</v>
      </c>
      <c r="I16" s="53">
        <f t="shared" si="1"/>
        <v>3432</v>
      </c>
      <c r="J16" s="53">
        <f t="shared" si="1"/>
        <v>3002.9999999999995</v>
      </c>
      <c r="K16" s="53">
        <f t="shared" si="1"/>
        <v>2002</v>
      </c>
      <c r="L16" s="53">
        <f t="shared" si="1"/>
        <v>1001</v>
      </c>
    </row>
    <row r="17" spans="1:12" ht="19.5" customHeight="1">
      <c r="A17" s="46">
        <v>15</v>
      </c>
      <c r="B17" s="53">
        <f t="shared" si="1"/>
        <v>1</v>
      </c>
      <c r="C17" s="53">
        <f t="shared" si="1"/>
        <v>15</v>
      </c>
      <c r="D17" s="53">
        <f t="shared" si="1"/>
        <v>105</v>
      </c>
      <c r="E17" s="53">
        <f t="shared" si="1"/>
        <v>455.00000000000006</v>
      </c>
      <c r="F17" s="53">
        <f t="shared" si="1"/>
        <v>1365</v>
      </c>
      <c r="G17" s="53">
        <f t="shared" si="1"/>
        <v>3003</v>
      </c>
      <c r="H17" s="53">
        <f t="shared" si="1"/>
        <v>5005</v>
      </c>
      <c r="I17" s="53">
        <f t="shared" si="1"/>
        <v>6434.999999999999</v>
      </c>
      <c r="J17" s="53">
        <f t="shared" si="1"/>
        <v>6434.999999999999</v>
      </c>
      <c r="K17" s="53">
        <f t="shared" si="1"/>
        <v>5005</v>
      </c>
      <c r="L17" s="53">
        <f t="shared" si="1"/>
        <v>3003</v>
      </c>
    </row>
    <row r="18" spans="1:12" ht="19.5" customHeight="1">
      <c r="A18" s="46">
        <v>16</v>
      </c>
      <c r="B18" s="53">
        <f t="shared" si="1"/>
        <v>1</v>
      </c>
      <c r="C18" s="53">
        <f t="shared" si="1"/>
        <v>16</v>
      </c>
      <c r="D18" s="53">
        <f t="shared" si="1"/>
        <v>120</v>
      </c>
      <c r="E18" s="53">
        <f t="shared" si="1"/>
        <v>560</v>
      </c>
      <c r="F18" s="53">
        <f t="shared" si="1"/>
        <v>1820.0000000000002</v>
      </c>
      <c r="G18" s="53">
        <f t="shared" si="1"/>
        <v>4368</v>
      </c>
      <c r="H18" s="53">
        <f t="shared" si="1"/>
        <v>8008</v>
      </c>
      <c r="I18" s="53">
        <f t="shared" si="1"/>
        <v>11440</v>
      </c>
      <c r="J18" s="53">
        <f t="shared" si="1"/>
        <v>12869.999999999998</v>
      </c>
      <c r="K18" s="53">
        <f t="shared" si="1"/>
        <v>11440</v>
      </c>
      <c r="L18" s="53">
        <f t="shared" si="1"/>
        <v>8008</v>
      </c>
    </row>
    <row r="19" spans="1:12" ht="19.5" customHeight="1">
      <c r="A19" s="46">
        <v>17</v>
      </c>
      <c r="B19" s="53">
        <f t="shared" si="1"/>
        <v>1</v>
      </c>
      <c r="C19" s="53">
        <f t="shared" si="1"/>
        <v>17</v>
      </c>
      <c r="D19" s="53">
        <f t="shared" si="1"/>
        <v>136</v>
      </c>
      <c r="E19" s="53">
        <f t="shared" si="1"/>
        <v>680</v>
      </c>
      <c r="F19" s="53">
        <f t="shared" si="1"/>
        <v>2380</v>
      </c>
      <c r="G19" s="53">
        <f t="shared" si="1"/>
        <v>6188.000000000001</v>
      </c>
      <c r="H19" s="53">
        <f t="shared" si="1"/>
        <v>12376</v>
      </c>
      <c r="I19" s="53">
        <f t="shared" si="1"/>
        <v>19448</v>
      </c>
      <c r="J19" s="53">
        <f t="shared" si="1"/>
        <v>24310</v>
      </c>
      <c r="K19" s="53">
        <f t="shared" si="1"/>
        <v>24310</v>
      </c>
      <c r="L19" s="53">
        <f t="shared" si="1"/>
        <v>19448</v>
      </c>
    </row>
    <row r="20" spans="1:12" ht="19.5" customHeight="1">
      <c r="A20" s="46">
        <v>18</v>
      </c>
      <c r="B20" s="53">
        <f t="shared" si="1"/>
        <v>1</v>
      </c>
      <c r="C20" s="53">
        <f t="shared" si="1"/>
        <v>18</v>
      </c>
      <c r="D20" s="53">
        <f t="shared" si="1"/>
        <v>153</v>
      </c>
      <c r="E20" s="53">
        <f t="shared" si="1"/>
        <v>816</v>
      </c>
      <c r="F20" s="53">
        <f t="shared" si="1"/>
        <v>3060</v>
      </c>
      <c r="G20" s="53">
        <f t="shared" si="1"/>
        <v>8568</v>
      </c>
      <c r="H20" s="53">
        <f t="shared" si="1"/>
        <v>18564.000000000004</v>
      </c>
      <c r="I20" s="53">
        <f t="shared" si="1"/>
        <v>31823.999999999996</v>
      </c>
      <c r="J20" s="53">
        <f t="shared" si="1"/>
        <v>43758</v>
      </c>
      <c r="K20" s="53">
        <f t="shared" si="1"/>
        <v>48619.99999999999</v>
      </c>
      <c r="L20" s="53">
        <f t="shared" si="1"/>
        <v>43758</v>
      </c>
    </row>
    <row r="21" spans="1:12" ht="19.5" customHeight="1">
      <c r="A21" s="46">
        <v>19</v>
      </c>
      <c r="B21" s="53">
        <f t="shared" si="1"/>
        <v>1</v>
      </c>
      <c r="C21" s="53">
        <f t="shared" si="1"/>
        <v>19</v>
      </c>
      <c r="D21" s="53">
        <f t="shared" si="1"/>
        <v>171</v>
      </c>
      <c r="E21" s="53">
        <f t="shared" si="1"/>
        <v>969</v>
      </c>
      <c r="F21" s="53">
        <f t="shared" si="1"/>
        <v>3876</v>
      </c>
      <c r="G21" s="53">
        <f t="shared" si="1"/>
        <v>11628</v>
      </c>
      <c r="H21" s="53">
        <f t="shared" si="1"/>
        <v>27132</v>
      </c>
      <c r="I21" s="53">
        <f t="shared" si="1"/>
        <v>50388.00000000001</v>
      </c>
      <c r="J21" s="53">
        <f t="shared" si="1"/>
        <v>75581.99999999999</v>
      </c>
      <c r="K21" s="53">
        <f t="shared" si="1"/>
        <v>92378</v>
      </c>
      <c r="L21" s="53">
        <f t="shared" si="1"/>
        <v>92378</v>
      </c>
    </row>
    <row r="22" spans="1:12" s="52" customFormat="1" ht="19.5" customHeight="1">
      <c r="A22" s="51">
        <v>20</v>
      </c>
      <c r="B22" s="54">
        <f t="shared" si="1"/>
        <v>1</v>
      </c>
      <c r="C22" s="54">
        <f t="shared" si="1"/>
        <v>20</v>
      </c>
      <c r="D22" s="54">
        <f t="shared" si="1"/>
        <v>190</v>
      </c>
      <c r="E22" s="54">
        <f t="shared" si="1"/>
        <v>1140</v>
      </c>
      <c r="F22" s="54">
        <f t="shared" si="1"/>
        <v>4845</v>
      </c>
      <c r="G22" s="54">
        <f t="shared" si="1"/>
        <v>15503.999999999998</v>
      </c>
      <c r="H22" s="54">
        <f t="shared" si="1"/>
        <v>38760</v>
      </c>
      <c r="I22" s="54">
        <f t="shared" si="1"/>
        <v>77520</v>
      </c>
      <c r="J22" s="54">
        <f t="shared" si="1"/>
        <v>125970.00000000001</v>
      </c>
      <c r="K22" s="54">
        <f t="shared" si="1"/>
        <v>167960</v>
      </c>
      <c r="L22" s="54">
        <f t="shared" si="1"/>
        <v>184756</v>
      </c>
    </row>
  </sheetData>
  <printOptions horizontalCentered="1"/>
  <pageMargins left="0.7" right="0.7" top="1" bottom="1" header="0.5" footer="0.5"/>
  <pageSetup horizontalDpi="300" verticalDpi="300" orientation="portrait" r:id="rId2"/>
  <headerFooter alignWithMargins="0">
    <oddFooter>&amp;R&amp;9Appendix E: Tables - 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6"/>
  <sheetViews>
    <sheetView workbookViewId="0" topLeftCell="A1">
      <pane xSplit="2" ySplit="3" topLeftCell="C4" activePane="bottomRight" state="frozen"/>
      <selection pane="topLeft" activeCell="J3" sqref="J3"/>
      <selection pane="topRight" activeCell="J3" sqref="J3"/>
      <selection pane="bottomLeft" activeCell="J3" sqref="J3"/>
      <selection pane="bottomRight" activeCell="C5" sqref="C5"/>
    </sheetView>
  </sheetViews>
  <sheetFormatPr defaultColWidth="9.140625" defaultRowHeight="12.75"/>
  <cols>
    <col min="1" max="2" width="4.7109375" style="0" customWidth="1"/>
    <col min="3" max="3" width="7.28125" style="4" customWidth="1"/>
    <col min="4" max="12" width="7.28125" style="3" customWidth="1"/>
  </cols>
  <sheetData>
    <row r="1" spans="1:12" s="8" customFormat="1" ht="39.75" customHeight="1">
      <c r="A1" s="5" t="s">
        <v>4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</row>
    <row r="2" spans="1:12" s="74" customFormat="1" ht="12">
      <c r="A2" s="74" t="s">
        <v>5</v>
      </c>
      <c r="B2" s="74" t="s">
        <v>6</v>
      </c>
      <c r="C2" s="75">
        <v>0.05</v>
      </c>
      <c r="D2" s="74">
        <v>0.1</v>
      </c>
      <c r="E2" s="74">
        <v>0.15</v>
      </c>
      <c r="F2" s="74">
        <v>0.2</v>
      </c>
      <c r="G2" s="74">
        <v>0.25</v>
      </c>
      <c r="H2" s="74">
        <v>0.3</v>
      </c>
      <c r="I2" s="74">
        <v>0.35</v>
      </c>
      <c r="J2" s="74">
        <v>0.4</v>
      </c>
      <c r="K2" s="74">
        <v>0.45</v>
      </c>
      <c r="L2" s="74">
        <v>0.5</v>
      </c>
    </row>
    <row r="3" spans="3:12" s="45" customFormat="1" ht="12">
      <c r="C3" s="70"/>
      <c r="D3" s="71"/>
      <c r="E3" s="71"/>
      <c r="F3" s="71"/>
      <c r="G3" s="71"/>
      <c r="H3" s="71"/>
      <c r="I3" s="71"/>
      <c r="J3" s="71"/>
      <c r="K3" s="71"/>
      <c r="L3" s="71"/>
    </row>
    <row r="4" spans="1:12" s="45" customFormat="1" ht="12">
      <c r="A4" s="45">
        <v>1</v>
      </c>
      <c r="B4" s="45">
        <v>0</v>
      </c>
      <c r="C4" s="70">
        <f>BINOMDIST($B4,$A4,C$2,0)</f>
        <v>0.95</v>
      </c>
      <c r="D4" s="71">
        <f aca="true" t="shared" si="0" ref="D4:L23">BINOMDIST($B4,$A4,D$2,0)</f>
        <v>0.9</v>
      </c>
      <c r="E4" s="71">
        <f t="shared" si="0"/>
        <v>0.85</v>
      </c>
      <c r="F4" s="71">
        <f t="shared" si="0"/>
        <v>0.8</v>
      </c>
      <c r="G4" s="71">
        <f t="shared" si="0"/>
        <v>0.75</v>
      </c>
      <c r="H4" s="71">
        <f t="shared" si="0"/>
        <v>0.7</v>
      </c>
      <c r="I4" s="71">
        <f t="shared" si="0"/>
        <v>0.65</v>
      </c>
      <c r="J4" s="71">
        <f t="shared" si="0"/>
        <v>0.6</v>
      </c>
      <c r="K4" s="71">
        <f t="shared" si="0"/>
        <v>0.55</v>
      </c>
      <c r="L4" s="71">
        <f t="shared" si="0"/>
        <v>0.5</v>
      </c>
    </row>
    <row r="5" spans="1:12" s="45" customFormat="1" ht="12">
      <c r="A5" s="72">
        <v>1</v>
      </c>
      <c r="B5" s="45">
        <f>IF(B4=A4,0,B4+1)</f>
        <v>1</v>
      </c>
      <c r="C5" s="70">
        <f>BINOMDIST($B5,$A5,C$2,0)</f>
        <v>0.05000000000000001</v>
      </c>
      <c r="D5" s="71">
        <f t="shared" si="0"/>
        <v>0.10000000000000002</v>
      </c>
      <c r="E5" s="71">
        <f t="shared" si="0"/>
        <v>0.15</v>
      </c>
      <c r="F5" s="71">
        <f t="shared" si="0"/>
        <v>0.2</v>
      </c>
      <c r="G5" s="71">
        <f t="shared" si="0"/>
        <v>0.25</v>
      </c>
      <c r="H5" s="71">
        <f t="shared" si="0"/>
        <v>0.3</v>
      </c>
      <c r="I5" s="71">
        <f t="shared" si="0"/>
        <v>0.3499999999999999</v>
      </c>
      <c r="J5" s="71">
        <f t="shared" si="0"/>
        <v>0.4</v>
      </c>
      <c r="K5" s="71">
        <f t="shared" si="0"/>
        <v>0.45</v>
      </c>
      <c r="L5" s="71">
        <f t="shared" si="0"/>
        <v>0.5</v>
      </c>
    </row>
    <row r="6" spans="1:12" s="45" customFormat="1" ht="12">
      <c r="A6" s="72"/>
      <c r="C6" s="70"/>
      <c r="D6" s="71"/>
      <c r="E6" s="71"/>
      <c r="F6" s="71"/>
      <c r="G6" s="71"/>
      <c r="H6" s="71"/>
      <c r="I6" s="71"/>
      <c r="J6" s="71"/>
      <c r="K6" s="71"/>
      <c r="L6" s="71"/>
    </row>
    <row r="7" spans="1:12" s="45" customFormat="1" ht="12">
      <c r="A7" s="45">
        <v>2</v>
      </c>
      <c r="B7" s="45">
        <f>IF(B5=A5,0,B5+1)</f>
        <v>0</v>
      </c>
      <c r="C7" s="70">
        <f>BINOMDIST($B7,$A7,C$2,0)</f>
        <v>0.9025</v>
      </c>
      <c r="D7" s="71">
        <f t="shared" si="0"/>
        <v>0.81</v>
      </c>
      <c r="E7" s="71">
        <f t="shared" si="0"/>
        <v>0.7224999999999999</v>
      </c>
      <c r="F7" s="71">
        <f t="shared" si="0"/>
        <v>0.64</v>
      </c>
      <c r="G7" s="71">
        <f t="shared" si="0"/>
        <v>0.5625</v>
      </c>
      <c r="H7" s="71">
        <f t="shared" si="0"/>
        <v>0.48999999999999994</v>
      </c>
      <c r="I7" s="71">
        <f t="shared" si="0"/>
        <v>0.42250000000000004</v>
      </c>
      <c r="J7" s="71">
        <f t="shared" si="0"/>
        <v>0.36</v>
      </c>
      <c r="K7" s="71">
        <f t="shared" si="0"/>
        <v>0.30250000000000005</v>
      </c>
      <c r="L7" s="71">
        <f t="shared" si="0"/>
        <v>0.25</v>
      </c>
    </row>
    <row r="8" spans="1:12" s="45" customFormat="1" ht="12">
      <c r="A8" s="72">
        <v>2</v>
      </c>
      <c r="B8" s="45">
        <f>IF(B7=A7,0,B7+1)</f>
        <v>1</v>
      </c>
      <c r="C8" s="70">
        <f>BINOMDIST($B8,$A8,C$2,0)</f>
        <v>0.09500000000000001</v>
      </c>
      <c r="D8" s="71">
        <f t="shared" si="0"/>
        <v>0.18000000000000005</v>
      </c>
      <c r="E8" s="71">
        <f t="shared" si="0"/>
        <v>0.255</v>
      </c>
      <c r="F8" s="71">
        <f t="shared" si="0"/>
        <v>0.32000000000000006</v>
      </c>
      <c r="G8" s="71">
        <f t="shared" si="0"/>
        <v>0.375</v>
      </c>
      <c r="H8" s="71">
        <f t="shared" si="0"/>
        <v>0.42</v>
      </c>
      <c r="I8" s="71">
        <f t="shared" si="0"/>
        <v>0.4549999999999999</v>
      </c>
      <c r="J8" s="71">
        <f t="shared" si="0"/>
        <v>0.48</v>
      </c>
      <c r="K8" s="71">
        <f t="shared" si="0"/>
        <v>0.49500000000000005</v>
      </c>
      <c r="L8" s="71">
        <f t="shared" si="0"/>
        <v>0.5</v>
      </c>
    </row>
    <row r="9" spans="1:12" s="45" customFormat="1" ht="12">
      <c r="A9" s="72">
        <v>2</v>
      </c>
      <c r="B9" s="45">
        <f>IF(B8=A8,0,B8+1)</f>
        <v>2</v>
      </c>
      <c r="C9" s="70">
        <f>BINOMDIST($B9,$A9,C$2,0)</f>
        <v>0.0025000000000000005</v>
      </c>
      <c r="D9" s="71">
        <f t="shared" si="0"/>
        <v>0.010000000000000004</v>
      </c>
      <c r="E9" s="71">
        <f t="shared" si="0"/>
        <v>0.0225</v>
      </c>
      <c r="F9" s="71">
        <f t="shared" si="0"/>
        <v>0.04000000000000001</v>
      </c>
      <c r="G9" s="71">
        <f t="shared" si="0"/>
        <v>0.0625</v>
      </c>
      <c r="H9" s="71">
        <f t="shared" si="0"/>
        <v>0.08999999999999998</v>
      </c>
      <c r="I9" s="71">
        <f t="shared" si="0"/>
        <v>0.12249999999999996</v>
      </c>
      <c r="J9" s="71">
        <f t="shared" si="0"/>
        <v>0.16000000000000003</v>
      </c>
      <c r="K9" s="71">
        <f t="shared" si="0"/>
        <v>0.20249999999999999</v>
      </c>
      <c r="L9" s="71">
        <f t="shared" si="0"/>
        <v>0.25</v>
      </c>
    </row>
    <row r="10" spans="1:12" s="45" customFormat="1" ht="12">
      <c r="A10" s="72"/>
      <c r="C10" s="70"/>
      <c r="D10" s="71"/>
      <c r="E10" s="71"/>
      <c r="F10" s="71"/>
      <c r="G10" s="71"/>
      <c r="H10" s="71"/>
      <c r="I10" s="71"/>
      <c r="J10" s="71"/>
      <c r="K10" s="71"/>
      <c r="L10" s="71"/>
    </row>
    <row r="11" spans="1:12" s="45" customFormat="1" ht="12">
      <c r="A11" s="45">
        <v>3</v>
      </c>
      <c r="B11" s="45">
        <f>IF(B9=A9,0,B9+1)</f>
        <v>0</v>
      </c>
      <c r="C11" s="70">
        <f>BINOMDIST($B11,$A11,C$2,0)</f>
        <v>0.8573749999999999</v>
      </c>
      <c r="D11" s="71">
        <f t="shared" si="0"/>
        <v>0.7290000000000001</v>
      </c>
      <c r="E11" s="71">
        <f t="shared" si="0"/>
        <v>0.6141249999999999</v>
      </c>
      <c r="F11" s="71">
        <f t="shared" si="0"/>
        <v>0.5120000000000001</v>
      </c>
      <c r="G11" s="71">
        <f t="shared" si="0"/>
        <v>0.42187500000000006</v>
      </c>
      <c r="H11" s="71">
        <f t="shared" si="0"/>
        <v>0.3429999999999999</v>
      </c>
      <c r="I11" s="71">
        <f t="shared" si="0"/>
        <v>0.274625</v>
      </c>
      <c r="J11" s="71">
        <f t="shared" si="0"/>
        <v>0.21599999999999997</v>
      </c>
      <c r="K11" s="71">
        <f t="shared" si="0"/>
        <v>0.16637500000000002</v>
      </c>
      <c r="L11" s="71">
        <f t="shared" si="0"/>
        <v>0.12500000000000003</v>
      </c>
    </row>
    <row r="12" spans="1:12" s="45" customFormat="1" ht="12">
      <c r="A12" s="72">
        <v>3</v>
      </c>
      <c r="B12" s="45">
        <f>IF(B11=A11,0,B11+1)</f>
        <v>1</v>
      </c>
      <c r="C12" s="70">
        <f>BINOMDIST($B12,$A12,C$2,0)</f>
        <v>0.13537500000000002</v>
      </c>
      <c r="D12" s="71">
        <f t="shared" si="0"/>
        <v>0.24300000000000005</v>
      </c>
      <c r="E12" s="71">
        <f t="shared" si="0"/>
        <v>0.32512499999999994</v>
      </c>
      <c r="F12" s="71">
        <f t="shared" si="0"/>
        <v>0.38400000000000006</v>
      </c>
      <c r="G12" s="71">
        <f t="shared" si="0"/>
        <v>0.421875</v>
      </c>
      <c r="H12" s="71">
        <f t="shared" si="0"/>
        <v>0.4409999999999999</v>
      </c>
      <c r="I12" s="71">
        <f t="shared" si="0"/>
        <v>0.443625</v>
      </c>
      <c r="J12" s="71">
        <f t="shared" si="0"/>
        <v>0.43200000000000005</v>
      </c>
      <c r="K12" s="71">
        <f t="shared" si="0"/>
        <v>0.4083750000000001</v>
      </c>
      <c r="L12" s="71">
        <f t="shared" si="0"/>
        <v>0.375</v>
      </c>
    </row>
    <row r="13" spans="1:12" s="45" customFormat="1" ht="12">
      <c r="A13" s="72">
        <v>3</v>
      </c>
      <c r="B13" s="45">
        <f>IF(B12=A12,0,B12+1)</f>
        <v>2</v>
      </c>
      <c r="C13" s="70">
        <f>BINOMDIST($B13,$A13,C$2,0)</f>
        <v>0.007125000000000001</v>
      </c>
      <c r="D13" s="71">
        <f t="shared" si="0"/>
        <v>0.027000000000000014</v>
      </c>
      <c r="E13" s="71">
        <f t="shared" si="0"/>
        <v>0.057375</v>
      </c>
      <c r="F13" s="71">
        <f t="shared" si="0"/>
        <v>0.09600000000000003</v>
      </c>
      <c r="G13" s="71">
        <f t="shared" si="0"/>
        <v>0.140625</v>
      </c>
      <c r="H13" s="71">
        <f t="shared" si="0"/>
        <v>0.18899999999999997</v>
      </c>
      <c r="I13" s="71">
        <f t="shared" si="0"/>
        <v>0.23887499999999992</v>
      </c>
      <c r="J13" s="71">
        <f t="shared" si="0"/>
        <v>0.28800000000000003</v>
      </c>
      <c r="K13" s="71">
        <f t="shared" si="0"/>
        <v>0.334125</v>
      </c>
      <c r="L13" s="71">
        <f t="shared" si="0"/>
        <v>0.375</v>
      </c>
    </row>
    <row r="14" spans="1:12" s="45" customFormat="1" ht="12">
      <c r="A14" s="72">
        <v>3</v>
      </c>
      <c r="B14" s="45">
        <f>IF(B13=A13,0,B13+1)</f>
        <v>3</v>
      </c>
      <c r="C14" s="70">
        <f>BINOMDIST($B14,$A14,C$2,0)</f>
        <v>0.000125</v>
      </c>
      <c r="D14" s="71">
        <f t="shared" si="0"/>
        <v>0.0010000000000000002</v>
      </c>
      <c r="E14" s="71">
        <f t="shared" si="0"/>
        <v>0.003375</v>
      </c>
      <c r="F14" s="71">
        <f t="shared" si="0"/>
        <v>0.008000000000000004</v>
      </c>
      <c r="G14" s="71">
        <f t="shared" si="0"/>
        <v>0.015625000000000007</v>
      </c>
      <c r="H14" s="71">
        <f t="shared" si="0"/>
        <v>0.026999999999999982</v>
      </c>
      <c r="I14" s="71">
        <f t="shared" si="0"/>
        <v>0.04287499999999998</v>
      </c>
      <c r="J14" s="71">
        <f t="shared" si="0"/>
        <v>0.06400000000000002</v>
      </c>
      <c r="K14" s="71">
        <f t="shared" si="0"/>
        <v>0.09112500000000001</v>
      </c>
      <c r="L14" s="71">
        <f t="shared" si="0"/>
        <v>0.12500000000000003</v>
      </c>
    </row>
    <row r="15" spans="1:12" s="45" customFormat="1" ht="12">
      <c r="A15" s="72"/>
      <c r="C15" s="70"/>
      <c r="D15" s="71"/>
      <c r="E15" s="71"/>
      <c r="F15" s="71"/>
      <c r="G15" s="71"/>
      <c r="H15" s="71"/>
      <c r="I15" s="71"/>
      <c r="J15" s="71"/>
      <c r="K15" s="71"/>
      <c r="L15" s="71"/>
    </row>
    <row r="16" spans="1:12" s="45" customFormat="1" ht="12">
      <c r="A16" s="45">
        <v>4</v>
      </c>
      <c r="B16" s="45">
        <f>IF(B14=A14,0,B14+1)</f>
        <v>0</v>
      </c>
      <c r="C16" s="70">
        <f>BINOMDIST($B16,$A16,C$2,0)</f>
        <v>0.8145062499999999</v>
      </c>
      <c r="D16" s="71">
        <f t="shared" si="0"/>
        <v>0.6561</v>
      </c>
      <c r="E16" s="71">
        <f t="shared" si="0"/>
        <v>0.5220062499999999</v>
      </c>
      <c r="F16" s="71">
        <f t="shared" si="0"/>
        <v>0.4096000000000001</v>
      </c>
      <c r="G16" s="71">
        <f t="shared" si="0"/>
        <v>0.31640625000000006</v>
      </c>
      <c r="H16" s="71">
        <f t="shared" si="0"/>
        <v>0.24009999999999992</v>
      </c>
      <c r="I16" s="71">
        <f t="shared" si="0"/>
        <v>0.17850625000000003</v>
      </c>
      <c r="J16" s="71">
        <f t="shared" si="0"/>
        <v>0.1296</v>
      </c>
      <c r="K16" s="71">
        <f t="shared" si="0"/>
        <v>0.09150625000000001</v>
      </c>
      <c r="L16" s="71">
        <f t="shared" si="0"/>
        <v>0.0625</v>
      </c>
    </row>
    <row r="17" spans="1:12" s="45" customFormat="1" ht="12">
      <c r="A17" s="72">
        <v>4</v>
      </c>
      <c r="B17" s="45">
        <f>IF(B16=A16,0,B16+1)</f>
        <v>1</v>
      </c>
      <c r="C17" s="70">
        <f>BINOMDIST($B17,$A17,C$2,0)</f>
        <v>0.17147500000000002</v>
      </c>
      <c r="D17" s="71">
        <f t="shared" si="0"/>
        <v>0.2916000000000001</v>
      </c>
      <c r="E17" s="71">
        <f t="shared" si="0"/>
        <v>0.36847499999999994</v>
      </c>
      <c r="F17" s="71">
        <f t="shared" si="0"/>
        <v>0.40960000000000013</v>
      </c>
      <c r="G17" s="71">
        <f t="shared" si="0"/>
        <v>0.42187500000000006</v>
      </c>
      <c r="H17" s="71">
        <f t="shared" si="0"/>
        <v>0.4115999999999999</v>
      </c>
      <c r="I17" s="71">
        <f t="shared" si="0"/>
        <v>0.3844749999999999</v>
      </c>
      <c r="J17" s="71">
        <f t="shared" si="0"/>
        <v>0.34559999999999996</v>
      </c>
      <c r="K17" s="71">
        <f t="shared" si="0"/>
        <v>0.29947500000000005</v>
      </c>
      <c r="L17" s="71">
        <f t="shared" si="0"/>
        <v>0.25000000000000006</v>
      </c>
    </row>
    <row r="18" spans="1:12" s="45" customFormat="1" ht="12">
      <c r="A18" s="72">
        <v>4</v>
      </c>
      <c r="B18" s="45">
        <f>IF(B17=A17,0,B17+1)</f>
        <v>2</v>
      </c>
      <c r="C18" s="70">
        <f>BINOMDIST($B18,$A18,C$2,0)</f>
        <v>0.013537500000000003</v>
      </c>
      <c r="D18" s="71">
        <f t="shared" si="0"/>
        <v>0.048600000000000025</v>
      </c>
      <c r="E18" s="71">
        <f t="shared" si="0"/>
        <v>0.0975375</v>
      </c>
      <c r="F18" s="71">
        <f t="shared" si="0"/>
        <v>0.15360000000000004</v>
      </c>
      <c r="G18" s="71">
        <f t="shared" si="0"/>
        <v>0.2109375</v>
      </c>
      <c r="H18" s="71">
        <f t="shared" si="0"/>
        <v>0.26459999999999995</v>
      </c>
      <c r="I18" s="71">
        <f t="shared" si="0"/>
        <v>0.3105374999999999</v>
      </c>
      <c r="J18" s="71">
        <f t="shared" si="0"/>
        <v>0.3456000000000001</v>
      </c>
      <c r="K18" s="71">
        <f t="shared" si="0"/>
        <v>0.3675375</v>
      </c>
      <c r="L18" s="71">
        <f t="shared" si="0"/>
        <v>0.375</v>
      </c>
    </row>
    <row r="19" spans="1:12" s="45" customFormat="1" ht="12">
      <c r="A19" s="72">
        <v>4</v>
      </c>
      <c r="B19" s="45">
        <f>IF(B18=A18,0,B18+1)</f>
        <v>3</v>
      </c>
      <c r="C19" s="70">
        <f>BINOMDIST($B19,$A19,C$2,0)</f>
        <v>0.000475</v>
      </c>
      <c r="D19" s="71">
        <f t="shared" si="0"/>
        <v>0.0036000000000000008</v>
      </c>
      <c r="E19" s="71">
        <f t="shared" si="0"/>
        <v>0.011474999999999999</v>
      </c>
      <c r="F19" s="71">
        <f t="shared" si="0"/>
        <v>0.02560000000000001</v>
      </c>
      <c r="G19" s="71">
        <f t="shared" si="0"/>
        <v>0.04687500000000002</v>
      </c>
      <c r="H19" s="71">
        <f t="shared" si="0"/>
        <v>0.07559999999999995</v>
      </c>
      <c r="I19" s="71">
        <f t="shared" si="0"/>
        <v>0.11147499999999996</v>
      </c>
      <c r="J19" s="71">
        <f t="shared" si="0"/>
        <v>0.15360000000000004</v>
      </c>
      <c r="K19" s="71">
        <f t="shared" si="0"/>
        <v>0.20047500000000004</v>
      </c>
      <c r="L19" s="71">
        <f t="shared" si="0"/>
        <v>0.25000000000000006</v>
      </c>
    </row>
    <row r="20" spans="1:12" s="45" customFormat="1" ht="12">
      <c r="A20" s="72">
        <v>4</v>
      </c>
      <c r="B20" s="45">
        <f>IF(B19=A19,0,B19+1)</f>
        <v>4</v>
      </c>
      <c r="C20" s="70">
        <f>BINOMDIST($B20,$A20,C$2,0)</f>
        <v>6.250000000000004E-06</v>
      </c>
      <c r="D20" s="71">
        <f t="shared" si="0"/>
        <v>0.00010000000000000009</v>
      </c>
      <c r="E20" s="71">
        <f t="shared" si="0"/>
        <v>0.00050625</v>
      </c>
      <c r="F20" s="71">
        <f t="shared" si="0"/>
        <v>0.0016000000000000005</v>
      </c>
      <c r="G20" s="71">
        <f t="shared" si="0"/>
        <v>0.003906250000000001</v>
      </c>
      <c r="H20" s="71">
        <f t="shared" si="0"/>
        <v>0.008099999999999996</v>
      </c>
      <c r="I20" s="71">
        <f t="shared" si="0"/>
        <v>0.01500624999999999</v>
      </c>
      <c r="J20" s="71">
        <f t="shared" si="0"/>
        <v>0.025600000000000008</v>
      </c>
      <c r="K20" s="71">
        <f t="shared" si="0"/>
        <v>0.04100625</v>
      </c>
      <c r="L20" s="71">
        <f t="shared" si="0"/>
        <v>0.0625</v>
      </c>
    </row>
    <row r="21" spans="1:12" s="45" customFormat="1" ht="12">
      <c r="A21" s="72"/>
      <c r="C21" s="70"/>
      <c r="D21" s="71"/>
      <c r="E21" s="71"/>
      <c r="F21" s="71"/>
      <c r="G21" s="71"/>
      <c r="H21" s="71"/>
      <c r="I21" s="71"/>
      <c r="J21" s="71"/>
      <c r="K21" s="71"/>
      <c r="L21" s="71"/>
    </row>
    <row r="22" spans="1:12" s="45" customFormat="1" ht="12">
      <c r="A22" s="45">
        <v>5</v>
      </c>
      <c r="B22" s="45">
        <f>IF(B20=A20,0,B20+1)</f>
        <v>0</v>
      </c>
      <c r="C22" s="70">
        <f>BINOMDIST($B22,$A22,C$2,0)</f>
        <v>0.7737809374999998</v>
      </c>
      <c r="D22" s="71">
        <f t="shared" si="0"/>
        <v>0.5904900000000001</v>
      </c>
      <c r="E22" s="71">
        <f t="shared" si="0"/>
        <v>0.44370531249999995</v>
      </c>
      <c r="F22" s="71">
        <f t="shared" si="0"/>
        <v>0.3276800000000001</v>
      </c>
      <c r="G22" s="71">
        <f t="shared" si="0"/>
        <v>0.23730468750000006</v>
      </c>
      <c r="H22" s="71">
        <f t="shared" si="0"/>
        <v>0.16806999999999994</v>
      </c>
      <c r="I22" s="71">
        <f t="shared" si="0"/>
        <v>0.11602906250000003</v>
      </c>
      <c r="J22" s="71">
        <f t="shared" si="0"/>
        <v>0.07776</v>
      </c>
      <c r="K22" s="71">
        <f t="shared" si="0"/>
        <v>0.050328437499999996</v>
      </c>
      <c r="L22" s="71">
        <f t="shared" si="0"/>
        <v>0.03125</v>
      </c>
    </row>
    <row r="23" spans="1:12" s="45" customFormat="1" ht="12">
      <c r="A23" s="72">
        <v>5</v>
      </c>
      <c r="B23" s="45">
        <f>IF(B22=A22,0,B22+1)</f>
        <v>1</v>
      </c>
      <c r="C23" s="70">
        <f>BINOMDIST($B23,$A23,C$2,0)</f>
        <v>0.20362656250000002</v>
      </c>
      <c r="D23" s="71">
        <f t="shared" si="0"/>
        <v>0.32805000000000006</v>
      </c>
      <c r="E23" s="71">
        <f t="shared" si="0"/>
        <v>0.3915046874999999</v>
      </c>
      <c r="F23" s="71">
        <f t="shared" si="0"/>
        <v>0.4096000000000001</v>
      </c>
      <c r="G23" s="71">
        <f t="shared" si="0"/>
        <v>0.39550781250000006</v>
      </c>
      <c r="H23" s="71">
        <f t="shared" si="0"/>
        <v>0.36014999999999986</v>
      </c>
      <c r="I23" s="71">
        <f t="shared" si="0"/>
        <v>0.3123859375</v>
      </c>
      <c r="J23" s="71">
        <f t="shared" si="0"/>
        <v>0.2592</v>
      </c>
      <c r="K23" s="71">
        <f t="shared" si="0"/>
        <v>0.20588906250000003</v>
      </c>
      <c r="L23" s="71">
        <f t="shared" si="0"/>
        <v>0.15625</v>
      </c>
    </row>
    <row r="24" spans="1:12" s="45" customFormat="1" ht="12">
      <c r="A24" s="72">
        <v>5</v>
      </c>
      <c r="B24" s="45">
        <f>IF(B23=A23,0,B23+1)</f>
        <v>2</v>
      </c>
      <c r="C24" s="70">
        <f>BINOMDIST($B24,$A24,C$2,0)</f>
        <v>0.021434375000000002</v>
      </c>
      <c r="D24" s="71">
        <f aca="true" t="shared" si="1" ref="D24:L24">BINOMDIST($B24,$A24,D$2,0)</f>
        <v>0.07290000000000003</v>
      </c>
      <c r="E24" s="71">
        <f t="shared" si="1"/>
        <v>0.13817812499999996</v>
      </c>
      <c r="F24" s="71">
        <f t="shared" si="1"/>
        <v>0.2048000000000001</v>
      </c>
      <c r="G24" s="71">
        <f t="shared" si="1"/>
        <v>0.26367187500000006</v>
      </c>
      <c r="H24" s="71">
        <f t="shared" si="1"/>
        <v>0.30869999999999986</v>
      </c>
      <c r="I24" s="71">
        <f t="shared" si="1"/>
        <v>0.3364156249999999</v>
      </c>
      <c r="J24" s="71">
        <f t="shared" si="1"/>
        <v>0.3456</v>
      </c>
      <c r="K24" s="71">
        <f t="shared" si="1"/>
        <v>0.336909375</v>
      </c>
      <c r="L24" s="71">
        <f t="shared" si="1"/>
        <v>0.31250000000000006</v>
      </c>
    </row>
    <row r="25" spans="1:12" s="45" customFormat="1" ht="12">
      <c r="A25" s="72">
        <v>5</v>
      </c>
      <c r="B25" s="45">
        <f>IF(B24=A24,0,B24+1)</f>
        <v>3</v>
      </c>
      <c r="C25" s="70">
        <f aca="true" t="shared" si="2" ref="C25:L45">BINOMDIST($B25,$A25,C$2,0)</f>
        <v>0.001128125</v>
      </c>
      <c r="D25" s="71">
        <f t="shared" si="2"/>
        <v>0.008100000000000001</v>
      </c>
      <c r="E25" s="71">
        <f t="shared" si="2"/>
        <v>0.024384375</v>
      </c>
      <c r="F25" s="71">
        <f t="shared" si="2"/>
        <v>0.05120000000000003</v>
      </c>
      <c r="G25" s="71">
        <f t="shared" si="2"/>
        <v>0.08789062500000003</v>
      </c>
      <c r="H25" s="71">
        <f t="shared" si="2"/>
        <v>0.1322999999999999</v>
      </c>
      <c r="I25" s="71">
        <f t="shared" si="2"/>
        <v>0.18114687499999996</v>
      </c>
      <c r="J25" s="71">
        <f t="shared" si="2"/>
        <v>0.23040000000000005</v>
      </c>
      <c r="K25" s="71">
        <f t="shared" si="2"/>
        <v>0.27565312500000005</v>
      </c>
      <c r="L25" s="71">
        <f t="shared" si="2"/>
        <v>0.31250000000000006</v>
      </c>
    </row>
    <row r="26" spans="1:12" s="45" customFormat="1" ht="12">
      <c r="A26" s="72">
        <v>5</v>
      </c>
      <c r="B26" s="45">
        <f>IF(B25=A25,0,B25+1)</f>
        <v>4</v>
      </c>
      <c r="C26" s="70">
        <f t="shared" si="2"/>
        <v>2.9687500000000017E-05</v>
      </c>
      <c r="D26" s="71">
        <f t="shared" si="2"/>
        <v>0.0004500000000000004</v>
      </c>
      <c r="E26" s="71">
        <f t="shared" si="2"/>
        <v>0.0021515625</v>
      </c>
      <c r="F26" s="71">
        <f t="shared" si="2"/>
        <v>0.006400000000000002</v>
      </c>
      <c r="G26" s="71">
        <f t="shared" si="2"/>
        <v>0.014648437500000003</v>
      </c>
      <c r="H26" s="71">
        <f t="shared" si="2"/>
        <v>0.028349999999999983</v>
      </c>
      <c r="I26" s="71">
        <f t="shared" si="2"/>
        <v>0.04877031249999997</v>
      </c>
      <c r="J26" s="71">
        <f t="shared" si="2"/>
        <v>0.07680000000000002</v>
      </c>
      <c r="K26" s="71">
        <f t="shared" si="2"/>
        <v>0.1127671875</v>
      </c>
      <c r="L26" s="71">
        <f t="shared" si="2"/>
        <v>0.15625</v>
      </c>
    </row>
    <row r="27" spans="1:12" s="45" customFormat="1" ht="12">
      <c r="A27" s="72"/>
      <c r="C27" s="70"/>
      <c r="D27" s="71"/>
      <c r="E27" s="71"/>
      <c r="F27" s="71"/>
      <c r="G27" s="71"/>
      <c r="H27" s="71"/>
      <c r="I27" s="71"/>
      <c r="J27" s="71"/>
      <c r="K27" s="71"/>
      <c r="L27" s="71"/>
    </row>
    <row r="28" spans="1:12" s="45" customFormat="1" ht="12">
      <c r="A28" s="72">
        <v>5</v>
      </c>
      <c r="B28" s="45">
        <f>IF(B26=A26,0,B26+1)</f>
        <v>5</v>
      </c>
      <c r="C28" s="70">
        <f t="shared" si="2"/>
        <v>3.1250000000000034E-07</v>
      </c>
      <c r="D28" s="71">
        <f t="shared" si="2"/>
        <v>1.0000000000000016E-05</v>
      </c>
      <c r="E28" s="71">
        <f t="shared" si="2"/>
        <v>7.593750000000001E-05</v>
      </c>
      <c r="F28" s="71">
        <f t="shared" si="2"/>
        <v>0.0003200000000000001</v>
      </c>
      <c r="G28" s="71">
        <f t="shared" si="2"/>
        <v>0.0009765625</v>
      </c>
      <c r="H28" s="71">
        <f t="shared" si="2"/>
        <v>0.002429999999999999</v>
      </c>
      <c r="I28" s="71">
        <f t="shared" si="2"/>
        <v>0.005252187499999996</v>
      </c>
      <c r="J28" s="71">
        <f t="shared" si="2"/>
        <v>0.010240000000000008</v>
      </c>
      <c r="K28" s="71">
        <f t="shared" si="2"/>
        <v>0.018452812499999995</v>
      </c>
      <c r="L28" s="71">
        <f t="shared" si="2"/>
        <v>0.03125</v>
      </c>
    </row>
    <row r="29" spans="1:12" s="45" customFormat="1" ht="12">
      <c r="A29" s="72"/>
      <c r="C29" s="70"/>
      <c r="D29" s="71"/>
      <c r="E29" s="71"/>
      <c r="F29" s="71"/>
      <c r="G29" s="71"/>
      <c r="H29" s="71"/>
      <c r="I29" s="71"/>
      <c r="J29" s="71"/>
      <c r="K29" s="71"/>
      <c r="L29" s="71"/>
    </row>
    <row r="30" spans="1:12" s="45" customFormat="1" ht="12">
      <c r="A30" s="45">
        <v>6</v>
      </c>
      <c r="B30" s="45">
        <f>IF(B28=A28,0,B28+1)</f>
        <v>0</v>
      </c>
      <c r="C30" s="70">
        <f t="shared" si="2"/>
        <v>0.7350918906249998</v>
      </c>
      <c r="D30" s="71">
        <f t="shared" si="2"/>
        <v>0.531441</v>
      </c>
      <c r="E30" s="71">
        <f t="shared" si="2"/>
        <v>0.37714951562499993</v>
      </c>
      <c r="F30" s="71">
        <f t="shared" si="2"/>
        <v>0.2621440000000001</v>
      </c>
      <c r="G30" s="71">
        <f t="shared" si="2"/>
        <v>0.17797851562500003</v>
      </c>
      <c r="H30" s="71">
        <f t="shared" si="2"/>
        <v>0.11764899999999995</v>
      </c>
      <c r="I30" s="71">
        <f t="shared" si="2"/>
        <v>0.075418890625</v>
      </c>
      <c r="J30" s="71">
        <f t="shared" si="2"/>
        <v>0.04665599999999999</v>
      </c>
      <c r="K30" s="71">
        <f t="shared" si="2"/>
        <v>0.027680640625000006</v>
      </c>
      <c r="L30" s="71">
        <f t="shared" si="2"/>
        <v>0.015625000000000007</v>
      </c>
    </row>
    <row r="31" spans="1:12" s="45" customFormat="1" ht="12">
      <c r="A31" s="72">
        <v>6</v>
      </c>
      <c r="B31" s="45">
        <f>IF(B30=A30,0,B30+1)</f>
        <v>1</v>
      </c>
      <c r="C31" s="70">
        <f t="shared" si="2"/>
        <v>0.23213428124999996</v>
      </c>
      <c r="D31" s="71">
        <f t="shared" si="2"/>
        <v>0.3542940000000001</v>
      </c>
      <c r="E31" s="71">
        <f t="shared" si="2"/>
        <v>0.39933478124999994</v>
      </c>
      <c r="F31" s="71">
        <f t="shared" si="2"/>
        <v>0.3932160000000002</v>
      </c>
      <c r="G31" s="71">
        <f t="shared" si="2"/>
        <v>0.3559570312500001</v>
      </c>
      <c r="H31" s="71">
        <f t="shared" si="2"/>
        <v>0.30252599999999985</v>
      </c>
      <c r="I31" s="71">
        <f t="shared" si="2"/>
        <v>0.24366103125000002</v>
      </c>
      <c r="J31" s="71">
        <f t="shared" si="2"/>
        <v>0.186624</v>
      </c>
      <c r="K31" s="71">
        <f t="shared" si="2"/>
        <v>0.13588678125</v>
      </c>
      <c r="L31" s="71">
        <f t="shared" si="2"/>
        <v>0.09375</v>
      </c>
    </row>
    <row r="32" spans="1:12" s="45" customFormat="1" ht="12">
      <c r="A32" s="72">
        <v>6</v>
      </c>
      <c r="B32" s="45">
        <f>IF(B31=A31,0,B31+1)</f>
        <v>2</v>
      </c>
      <c r="C32" s="70">
        <f t="shared" si="2"/>
        <v>0.030543984375</v>
      </c>
      <c r="D32" s="71">
        <f t="shared" si="2"/>
        <v>0.09841500000000003</v>
      </c>
      <c r="E32" s="71">
        <f t="shared" si="2"/>
        <v>0.17617710937499995</v>
      </c>
      <c r="F32" s="71">
        <f t="shared" si="2"/>
        <v>0.2457600000000001</v>
      </c>
      <c r="G32" s="71">
        <f t="shared" si="2"/>
        <v>0.29663085937500006</v>
      </c>
      <c r="H32" s="71">
        <f t="shared" si="2"/>
        <v>0.32413499999999984</v>
      </c>
      <c r="I32" s="71">
        <f t="shared" si="2"/>
        <v>0.3280052343749999</v>
      </c>
      <c r="J32" s="71">
        <f t="shared" si="2"/>
        <v>0.31104000000000004</v>
      </c>
      <c r="K32" s="71">
        <f t="shared" si="2"/>
        <v>0.277950234375</v>
      </c>
      <c r="L32" s="71">
        <f t="shared" si="2"/>
        <v>0.234375</v>
      </c>
    </row>
    <row r="33" spans="1:12" s="45" customFormat="1" ht="12">
      <c r="A33" s="72">
        <v>6</v>
      </c>
      <c r="B33" s="45">
        <f>IF(B32=A32,0,B32+1)</f>
        <v>3</v>
      </c>
      <c r="C33" s="70">
        <f t="shared" si="2"/>
        <v>0.0021434375</v>
      </c>
      <c r="D33" s="71">
        <f t="shared" si="2"/>
        <v>0.014580000000000004</v>
      </c>
      <c r="E33" s="71">
        <f t="shared" si="2"/>
        <v>0.041453437499999995</v>
      </c>
      <c r="F33" s="71">
        <f t="shared" si="2"/>
        <v>0.08192000000000006</v>
      </c>
      <c r="G33" s="71">
        <f t="shared" si="2"/>
        <v>0.13183593750000006</v>
      </c>
      <c r="H33" s="71">
        <f t="shared" si="2"/>
        <v>0.1852199999999998</v>
      </c>
      <c r="I33" s="71">
        <f t="shared" si="2"/>
        <v>0.2354909374999999</v>
      </c>
      <c r="J33" s="71">
        <f t="shared" si="2"/>
        <v>0.27648</v>
      </c>
      <c r="K33" s="71">
        <f t="shared" si="2"/>
        <v>0.3032184375000001</v>
      </c>
      <c r="L33" s="71">
        <f t="shared" si="2"/>
        <v>0.3125000000000001</v>
      </c>
    </row>
    <row r="34" spans="1:12" s="45" customFormat="1" ht="12">
      <c r="A34" s="72">
        <v>6</v>
      </c>
      <c r="B34" s="45">
        <f>IF(B33=A33,0,B33+1)</f>
        <v>4</v>
      </c>
      <c r="C34" s="70">
        <f t="shared" si="2"/>
        <v>8.460937500000005E-05</v>
      </c>
      <c r="D34" s="71">
        <f t="shared" si="2"/>
        <v>0.0012150000000000012</v>
      </c>
      <c r="E34" s="71">
        <f t="shared" si="2"/>
        <v>0.005486484375</v>
      </c>
      <c r="F34" s="71">
        <f t="shared" si="2"/>
        <v>0.015360000000000006</v>
      </c>
      <c r="G34" s="71">
        <f t="shared" si="2"/>
        <v>0.03295898437500001</v>
      </c>
      <c r="H34" s="71">
        <f t="shared" si="2"/>
        <v>0.05953499999999996</v>
      </c>
      <c r="I34" s="71">
        <f t="shared" si="2"/>
        <v>0.09510210937499994</v>
      </c>
      <c r="J34" s="71">
        <f t="shared" si="2"/>
        <v>0.13824000000000003</v>
      </c>
      <c r="K34" s="71">
        <f t="shared" si="2"/>
        <v>0.18606585937500003</v>
      </c>
      <c r="L34" s="71">
        <f t="shared" si="2"/>
        <v>0.234375</v>
      </c>
    </row>
    <row r="35" spans="1:12" s="45" customFormat="1" ht="12">
      <c r="A35" s="72"/>
      <c r="C35" s="70"/>
      <c r="D35" s="71"/>
      <c r="E35" s="71"/>
      <c r="F35" s="71"/>
      <c r="G35" s="71"/>
      <c r="H35" s="71"/>
      <c r="I35" s="71"/>
      <c r="J35" s="71"/>
      <c r="K35" s="71"/>
      <c r="L35" s="71"/>
    </row>
    <row r="36" spans="1:12" s="45" customFormat="1" ht="12">
      <c r="A36" s="72">
        <v>6</v>
      </c>
      <c r="B36" s="45">
        <f>IF(B34=A34,0,B34+1)</f>
        <v>5</v>
      </c>
      <c r="C36" s="70">
        <f t="shared" si="2"/>
        <v>1.7812500000000018E-06</v>
      </c>
      <c r="D36" s="71">
        <f t="shared" si="2"/>
        <v>5.4000000000000086E-05</v>
      </c>
      <c r="E36" s="71">
        <f t="shared" si="2"/>
        <v>0.00038728125000000004</v>
      </c>
      <c r="F36" s="71">
        <f t="shared" si="2"/>
        <v>0.0015360000000000005</v>
      </c>
      <c r="G36" s="71">
        <f t="shared" si="2"/>
        <v>0.00439453125</v>
      </c>
      <c r="H36" s="71">
        <f t="shared" si="2"/>
        <v>0.010205999999999995</v>
      </c>
      <c r="I36" s="71">
        <f t="shared" si="2"/>
        <v>0.020483531249999985</v>
      </c>
      <c r="J36" s="71">
        <f t="shared" si="2"/>
        <v>0.03686400000000003</v>
      </c>
      <c r="K36" s="71">
        <f t="shared" si="2"/>
        <v>0.06089428124999999</v>
      </c>
      <c r="L36" s="71">
        <f t="shared" si="2"/>
        <v>0.09375</v>
      </c>
    </row>
    <row r="37" spans="1:12" s="45" customFormat="1" ht="12">
      <c r="A37" s="72">
        <v>6</v>
      </c>
      <c r="B37" s="45">
        <f>IF(B36=A36,0,B36+1)</f>
        <v>6</v>
      </c>
      <c r="C37" s="70">
        <f t="shared" si="2"/>
        <v>1.5625E-08</v>
      </c>
      <c r="D37" s="71">
        <f t="shared" si="2"/>
        <v>1.0000000000000004E-06</v>
      </c>
      <c r="E37" s="71">
        <f t="shared" si="2"/>
        <v>1.1390625E-05</v>
      </c>
      <c r="F37" s="71">
        <f t="shared" si="2"/>
        <v>6.400000000000006E-05</v>
      </c>
      <c r="G37" s="71">
        <f t="shared" si="2"/>
        <v>0.00024414062500000016</v>
      </c>
      <c r="H37" s="71">
        <f t="shared" si="2"/>
        <v>0.0007289999999999991</v>
      </c>
      <c r="I37" s="71">
        <f t="shared" si="2"/>
        <v>0.0018382656249999983</v>
      </c>
      <c r="J37" s="71">
        <f t="shared" si="2"/>
        <v>0.004096000000000002</v>
      </c>
      <c r="K37" s="71">
        <f t="shared" si="2"/>
        <v>0.008303765625</v>
      </c>
      <c r="L37" s="71">
        <f t="shared" si="2"/>
        <v>0.015625000000000007</v>
      </c>
    </row>
    <row r="38" spans="1:12" s="45" customFormat="1" ht="12">
      <c r="A38" s="72"/>
      <c r="C38" s="70"/>
      <c r="D38" s="71"/>
      <c r="E38" s="71"/>
      <c r="F38" s="71"/>
      <c r="G38" s="71"/>
      <c r="H38" s="71"/>
      <c r="I38" s="71"/>
      <c r="J38" s="71"/>
      <c r="K38" s="71"/>
      <c r="L38" s="71"/>
    </row>
    <row r="39" spans="1:12" s="45" customFormat="1" ht="12">
      <c r="A39" s="45">
        <v>7</v>
      </c>
      <c r="B39" s="45">
        <f>IF(B37=A37,0,B37+1)</f>
        <v>0</v>
      </c>
      <c r="C39" s="70">
        <f t="shared" si="2"/>
        <v>0.6983372960937498</v>
      </c>
      <c r="D39" s="71">
        <f t="shared" si="2"/>
        <v>0.4782969000000001</v>
      </c>
      <c r="E39" s="71">
        <f t="shared" si="2"/>
        <v>0.3205770882812499</v>
      </c>
      <c r="F39" s="71">
        <f t="shared" si="2"/>
        <v>0.20971520000000007</v>
      </c>
      <c r="G39" s="71">
        <f t="shared" si="2"/>
        <v>0.13348388671875</v>
      </c>
      <c r="H39" s="71">
        <f t="shared" si="2"/>
        <v>0.08235429999999996</v>
      </c>
      <c r="I39" s="71">
        <f t="shared" si="2"/>
        <v>0.04902227890625001</v>
      </c>
      <c r="J39" s="71">
        <f t="shared" si="2"/>
        <v>0.027993599999999987</v>
      </c>
      <c r="K39" s="71">
        <f t="shared" si="2"/>
        <v>0.015224352343750008</v>
      </c>
      <c r="L39" s="71">
        <f t="shared" si="2"/>
        <v>0.007812500000000002</v>
      </c>
    </row>
    <row r="40" spans="1:12" s="45" customFormat="1" ht="12">
      <c r="A40" s="72">
        <v>7</v>
      </c>
      <c r="B40" s="45">
        <f>IF(B39=A39,0,B39+1)</f>
        <v>1</v>
      </c>
      <c r="C40" s="70">
        <f t="shared" si="2"/>
        <v>0.25728216171875</v>
      </c>
      <c r="D40" s="71">
        <f t="shared" si="2"/>
        <v>0.37200870000000014</v>
      </c>
      <c r="E40" s="71">
        <f t="shared" si="2"/>
        <v>0.39600699140624995</v>
      </c>
      <c r="F40" s="71">
        <f t="shared" si="2"/>
        <v>0.36700160000000015</v>
      </c>
      <c r="G40" s="71">
        <f t="shared" si="2"/>
        <v>0.31146240234375006</v>
      </c>
      <c r="H40" s="71">
        <f t="shared" si="2"/>
        <v>0.2470628999999999</v>
      </c>
      <c r="I40" s="71">
        <f t="shared" si="2"/>
        <v>0.18477628203124993</v>
      </c>
      <c r="J40" s="71">
        <f t="shared" si="2"/>
        <v>0.13063679999999997</v>
      </c>
      <c r="K40" s="71">
        <f t="shared" si="2"/>
        <v>0.08719401796875002</v>
      </c>
      <c r="L40" s="71">
        <f t="shared" si="2"/>
        <v>0.05468750000000003</v>
      </c>
    </row>
    <row r="41" spans="1:12" s="45" customFormat="1" ht="12">
      <c r="A41" s="72">
        <v>7</v>
      </c>
      <c r="B41" s="45">
        <f>IF(B40=A40,0,B40+1)</f>
        <v>2</v>
      </c>
      <c r="C41" s="70">
        <f t="shared" si="2"/>
        <v>0.04062349921875</v>
      </c>
      <c r="D41" s="71">
        <f t="shared" si="2"/>
        <v>0.12400290000000005</v>
      </c>
      <c r="E41" s="71">
        <f t="shared" si="2"/>
        <v>0.20965076015624998</v>
      </c>
      <c r="F41" s="71">
        <f t="shared" si="2"/>
        <v>0.27525120000000014</v>
      </c>
      <c r="G41" s="71">
        <f t="shared" si="2"/>
        <v>0.31146240234375006</v>
      </c>
      <c r="H41" s="71">
        <f t="shared" si="2"/>
        <v>0.31765229999999983</v>
      </c>
      <c r="I41" s="71">
        <f t="shared" si="2"/>
        <v>0.29848476328124995</v>
      </c>
      <c r="J41" s="71">
        <f t="shared" si="2"/>
        <v>0.26127360000000005</v>
      </c>
      <c r="K41" s="71">
        <f t="shared" si="2"/>
        <v>0.21402168046874995</v>
      </c>
      <c r="L41" s="71">
        <f t="shared" si="2"/>
        <v>0.1640625</v>
      </c>
    </row>
    <row r="42" spans="1:12" s="45" customFormat="1" ht="12">
      <c r="A42" s="72">
        <v>7</v>
      </c>
      <c r="B42" s="45">
        <f>IF(B41=A41,0,B41+1)</f>
        <v>3</v>
      </c>
      <c r="C42" s="70">
        <f t="shared" si="2"/>
        <v>0.0035634648437499997</v>
      </c>
      <c r="D42" s="71">
        <f t="shared" si="2"/>
        <v>0.022963500000000008</v>
      </c>
      <c r="E42" s="71">
        <f t="shared" si="2"/>
        <v>0.06166198828124998</v>
      </c>
      <c r="F42" s="71">
        <f t="shared" si="2"/>
        <v>0.11468800000000008</v>
      </c>
      <c r="G42" s="71">
        <f t="shared" si="2"/>
        <v>0.1730346679687501</v>
      </c>
      <c r="H42" s="71">
        <f t="shared" si="2"/>
        <v>0.22689449999999978</v>
      </c>
      <c r="I42" s="71">
        <f t="shared" si="2"/>
        <v>0.26787094140624995</v>
      </c>
      <c r="J42" s="71">
        <f t="shared" si="2"/>
        <v>0.29030400000000006</v>
      </c>
      <c r="K42" s="71">
        <f t="shared" si="2"/>
        <v>0.2918477460937501</v>
      </c>
      <c r="L42" s="71">
        <f t="shared" si="2"/>
        <v>0.27343750000000006</v>
      </c>
    </row>
    <row r="43" spans="1:12" s="45" customFormat="1" ht="12">
      <c r="A43" s="72">
        <v>7</v>
      </c>
      <c r="B43" s="45">
        <f>IF(B42=A42,0,B42+1)</f>
        <v>4</v>
      </c>
      <c r="C43" s="70">
        <f t="shared" si="2"/>
        <v>0.0001875507812500001</v>
      </c>
      <c r="D43" s="71">
        <f t="shared" si="2"/>
        <v>0.0025515000000000026</v>
      </c>
      <c r="E43" s="71">
        <f t="shared" si="2"/>
        <v>0.010881527343749997</v>
      </c>
      <c r="F43" s="71">
        <f t="shared" si="2"/>
        <v>0.028672000000000013</v>
      </c>
      <c r="G43" s="71">
        <f t="shared" si="2"/>
        <v>0.05767822265625002</v>
      </c>
      <c r="H43" s="71">
        <f t="shared" si="2"/>
        <v>0.09724049999999992</v>
      </c>
      <c r="I43" s="71">
        <f t="shared" si="2"/>
        <v>0.1442381992187499</v>
      </c>
      <c r="J43" s="71">
        <f t="shared" si="2"/>
        <v>0.193536</v>
      </c>
      <c r="K43" s="71">
        <f t="shared" si="2"/>
        <v>0.23878451953125004</v>
      </c>
      <c r="L43" s="71">
        <f t="shared" si="2"/>
        <v>0.27343750000000006</v>
      </c>
    </row>
    <row r="44" spans="1:12" s="45" customFormat="1" ht="12">
      <c r="A44" s="72"/>
      <c r="C44" s="70"/>
      <c r="D44" s="71"/>
      <c r="E44" s="71"/>
      <c r="F44" s="71"/>
      <c r="G44" s="71"/>
      <c r="H44" s="71"/>
      <c r="I44" s="71"/>
      <c r="J44" s="71"/>
      <c r="K44" s="71"/>
      <c r="L44" s="71"/>
    </row>
    <row r="45" spans="1:12" s="45" customFormat="1" ht="12">
      <c r="A45" s="72">
        <v>7</v>
      </c>
      <c r="B45" s="45">
        <f>IF(B43=A43,0,B43+1)</f>
        <v>5</v>
      </c>
      <c r="C45" s="70">
        <f t="shared" si="2"/>
        <v>5.922656250000006E-06</v>
      </c>
      <c r="D45" s="71">
        <f t="shared" si="2"/>
        <v>0.00017010000000000029</v>
      </c>
      <c r="E45" s="71">
        <f t="shared" si="2"/>
        <v>0.00115216171875</v>
      </c>
      <c r="F45" s="71">
        <f t="shared" si="2"/>
        <v>0.004300800000000001</v>
      </c>
      <c r="G45" s="71">
        <f t="shared" si="2"/>
        <v>0.01153564453125</v>
      </c>
      <c r="H45" s="71">
        <f t="shared" si="2"/>
        <v>0.025004699999999987</v>
      </c>
      <c r="I45" s="71">
        <f t="shared" si="2"/>
        <v>0.046600033593749965</v>
      </c>
      <c r="J45" s="71">
        <f t="shared" si="2"/>
        <v>0.07741440000000006</v>
      </c>
      <c r="K45" s="71">
        <f t="shared" si="2"/>
        <v>0.11722149140624999</v>
      </c>
      <c r="L45" s="71">
        <f t="shared" si="2"/>
        <v>0.1640625</v>
      </c>
    </row>
    <row r="46" spans="1:12" s="45" customFormat="1" ht="12">
      <c r="A46" s="72">
        <v>7</v>
      </c>
      <c r="B46" s="45">
        <f>IF(B45=A45,0,B45+1)</f>
        <v>6</v>
      </c>
      <c r="C46" s="70">
        <f aca="true" t="shared" si="3" ref="C46:L64">BINOMDIST($B46,$A46,C$2,0)</f>
        <v>1.0390625E-07</v>
      </c>
      <c r="D46" s="71">
        <f t="shared" si="3"/>
        <v>6.300000000000002E-06</v>
      </c>
      <c r="E46" s="71">
        <f t="shared" si="3"/>
        <v>6.777421875E-05</v>
      </c>
      <c r="F46" s="71">
        <f t="shared" si="3"/>
        <v>0.0003584000000000004</v>
      </c>
      <c r="G46" s="71">
        <f t="shared" si="3"/>
        <v>0.0012817382812500009</v>
      </c>
      <c r="H46" s="71">
        <f t="shared" si="3"/>
        <v>0.0035720999999999956</v>
      </c>
      <c r="I46" s="71">
        <f t="shared" si="3"/>
        <v>0.008364108593749992</v>
      </c>
      <c r="J46" s="71">
        <f t="shared" si="3"/>
        <v>0.01720320000000001</v>
      </c>
      <c r="K46" s="71">
        <f t="shared" si="3"/>
        <v>0.031969497656250005</v>
      </c>
      <c r="L46" s="71">
        <f t="shared" si="3"/>
        <v>0.05468750000000003</v>
      </c>
    </row>
    <row r="47" spans="1:12" s="45" customFormat="1" ht="12">
      <c r="A47" s="72">
        <v>7</v>
      </c>
      <c r="B47" s="45">
        <f>IF(B46=A46,0,B46+1)</f>
        <v>7</v>
      </c>
      <c r="C47" s="70">
        <f t="shared" si="3"/>
        <v>7.812500000000004E-10</v>
      </c>
      <c r="D47" s="71">
        <f t="shared" si="3"/>
        <v>1.0000000000000029E-07</v>
      </c>
      <c r="E47" s="71">
        <f t="shared" si="3"/>
        <v>1.70859375E-06</v>
      </c>
      <c r="F47" s="71">
        <f t="shared" si="3"/>
        <v>1.28E-05</v>
      </c>
      <c r="G47" s="71">
        <f t="shared" si="3"/>
        <v>6.103515625000003E-05</v>
      </c>
      <c r="H47" s="71">
        <f t="shared" si="3"/>
        <v>0.00021869999999999976</v>
      </c>
      <c r="I47" s="71">
        <f t="shared" si="3"/>
        <v>0.0006433929687499993</v>
      </c>
      <c r="J47" s="71">
        <f t="shared" si="3"/>
        <v>0.001638400000000001</v>
      </c>
      <c r="K47" s="71">
        <f t="shared" si="3"/>
        <v>0.0037366945312499985</v>
      </c>
      <c r="L47" s="71">
        <f t="shared" si="3"/>
        <v>0.007812500000000002</v>
      </c>
    </row>
    <row r="48" spans="1:12" s="45" customFormat="1" ht="12">
      <c r="A48" s="72"/>
      <c r="C48" s="70"/>
      <c r="D48" s="71"/>
      <c r="E48" s="71"/>
      <c r="F48" s="71"/>
      <c r="G48" s="71"/>
      <c r="H48" s="71"/>
      <c r="I48" s="71"/>
      <c r="J48" s="71"/>
      <c r="K48" s="71"/>
      <c r="L48" s="71"/>
    </row>
    <row r="49" spans="1:12" s="45" customFormat="1" ht="12">
      <c r="A49" s="45">
        <v>8</v>
      </c>
      <c r="B49" s="45">
        <f>IF(B47=A47,0,B47+1)</f>
        <v>0</v>
      </c>
      <c r="C49" s="70">
        <f t="shared" si="3"/>
        <v>0.6634204312890623</v>
      </c>
      <c r="D49" s="71">
        <f t="shared" si="3"/>
        <v>0.43046721000000004</v>
      </c>
      <c r="E49" s="71">
        <f t="shared" si="3"/>
        <v>0.27249052503906246</v>
      </c>
      <c r="F49" s="71">
        <f t="shared" si="3"/>
        <v>0.16777216000000006</v>
      </c>
      <c r="G49" s="71">
        <f t="shared" si="3"/>
        <v>0.10011291503906253</v>
      </c>
      <c r="H49" s="71">
        <f t="shared" si="3"/>
        <v>0.05764800999999997</v>
      </c>
      <c r="I49" s="71">
        <f t="shared" si="3"/>
        <v>0.03186448128906251</v>
      </c>
      <c r="J49" s="71">
        <f t="shared" si="3"/>
        <v>0.016796159999999994</v>
      </c>
      <c r="K49" s="71">
        <f t="shared" si="3"/>
        <v>0.008373393789062503</v>
      </c>
      <c r="L49" s="71">
        <f t="shared" si="3"/>
        <v>0.003906250000000001</v>
      </c>
    </row>
    <row r="50" spans="1:12" s="45" customFormat="1" ht="12">
      <c r="A50" s="72">
        <v>8</v>
      </c>
      <c r="B50" s="45">
        <f>IF(B49=A49,0,B49+1)</f>
        <v>1</v>
      </c>
      <c r="C50" s="70">
        <f t="shared" si="3"/>
        <v>0.27933491843749997</v>
      </c>
      <c r="D50" s="71">
        <f t="shared" si="3"/>
        <v>0.3826375200000001</v>
      </c>
      <c r="E50" s="71">
        <f t="shared" si="3"/>
        <v>0.3846925059374999</v>
      </c>
      <c r="F50" s="71">
        <f t="shared" si="3"/>
        <v>0.3355443200000001</v>
      </c>
      <c r="G50" s="71">
        <f t="shared" si="3"/>
        <v>0.2669677734375</v>
      </c>
      <c r="H50" s="71">
        <f t="shared" si="3"/>
        <v>0.1976503199999999</v>
      </c>
      <c r="I50" s="71">
        <f t="shared" si="3"/>
        <v>0.13726238093749998</v>
      </c>
      <c r="J50" s="71">
        <f t="shared" si="3"/>
        <v>0.08957951999999997</v>
      </c>
      <c r="K50" s="71">
        <f t="shared" si="3"/>
        <v>0.054807668437500026</v>
      </c>
      <c r="L50" s="71">
        <f t="shared" si="3"/>
        <v>0.03125000000000001</v>
      </c>
    </row>
    <row r="51" spans="1:12" s="45" customFormat="1" ht="12">
      <c r="A51" s="72">
        <v>8</v>
      </c>
      <c r="B51" s="45">
        <f>IF(B50=A50,0,B50+1)</f>
        <v>2</v>
      </c>
      <c r="C51" s="70">
        <f t="shared" si="3"/>
        <v>0.05145643234374999</v>
      </c>
      <c r="D51" s="71">
        <f t="shared" si="3"/>
        <v>0.14880348000000007</v>
      </c>
      <c r="E51" s="71">
        <f t="shared" si="3"/>
        <v>0.23760419484374995</v>
      </c>
      <c r="F51" s="71">
        <f t="shared" si="3"/>
        <v>0.29360128000000013</v>
      </c>
      <c r="G51" s="71">
        <f t="shared" si="3"/>
        <v>0.31146240234375006</v>
      </c>
      <c r="H51" s="71">
        <f t="shared" si="3"/>
        <v>0.2964754799999998</v>
      </c>
      <c r="I51" s="71">
        <f t="shared" si="3"/>
        <v>0.2586867948437499</v>
      </c>
      <c r="J51" s="71">
        <f t="shared" si="3"/>
        <v>0.20901887999999996</v>
      </c>
      <c r="K51" s="71">
        <f t="shared" si="3"/>
        <v>0.15694923234375002</v>
      </c>
      <c r="L51" s="71">
        <f t="shared" si="3"/>
        <v>0.10937500000000006</v>
      </c>
    </row>
    <row r="52" spans="1:12" s="45" customFormat="1" ht="12">
      <c r="A52" s="72">
        <v>8</v>
      </c>
      <c r="B52" s="45">
        <f>IF(B51=A51,0,B51+1)</f>
        <v>3</v>
      </c>
      <c r="C52" s="70">
        <f t="shared" si="3"/>
        <v>0.005416466562499999</v>
      </c>
      <c r="D52" s="71">
        <f t="shared" si="3"/>
        <v>0.03306744000000001</v>
      </c>
      <c r="E52" s="71">
        <f t="shared" si="3"/>
        <v>0.08386030406249999</v>
      </c>
      <c r="F52" s="71">
        <f t="shared" si="3"/>
        <v>0.1468006400000001</v>
      </c>
      <c r="G52" s="71">
        <f t="shared" si="3"/>
        <v>0.20764160156250017</v>
      </c>
      <c r="H52" s="71">
        <f t="shared" si="3"/>
        <v>0.25412183999999977</v>
      </c>
      <c r="I52" s="71">
        <f t="shared" si="3"/>
        <v>0.2785857790624999</v>
      </c>
      <c r="J52" s="71">
        <f t="shared" si="3"/>
        <v>0.2786918400000001</v>
      </c>
      <c r="K52" s="71">
        <f t="shared" si="3"/>
        <v>0.25682601656250004</v>
      </c>
      <c r="L52" s="71">
        <f t="shared" si="3"/>
        <v>0.21875000000000006</v>
      </c>
    </row>
    <row r="53" spans="1:12" s="45" customFormat="1" ht="12">
      <c r="A53" s="72">
        <v>8</v>
      </c>
      <c r="B53" s="45">
        <f>IF(B52=A52,0,B52+1)</f>
        <v>4</v>
      </c>
      <c r="C53" s="70">
        <f t="shared" si="3"/>
        <v>0.0003563464843750002</v>
      </c>
      <c r="D53" s="71">
        <f t="shared" si="3"/>
        <v>0.004592700000000004</v>
      </c>
      <c r="E53" s="71">
        <f t="shared" si="3"/>
        <v>0.018498596484374994</v>
      </c>
      <c r="F53" s="71">
        <f t="shared" si="3"/>
        <v>0.04587520000000002</v>
      </c>
      <c r="G53" s="71">
        <f t="shared" si="3"/>
        <v>0.08651733398437503</v>
      </c>
      <c r="H53" s="71">
        <f t="shared" si="3"/>
        <v>0.1361366999999999</v>
      </c>
      <c r="I53" s="71">
        <f t="shared" si="3"/>
        <v>0.1875096589843749</v>
      </c>
      <c r="J53" s="71">
        <f t="shared" si="3"/>
        <v>0.23224320000000004</v>
      </c>
      <c r="K53" s="71">
        <f t="shared" si="3"/>
        <v>0.262662971484375</v>
      </c>
      <c r="L53" s="71">
        <f t="shared" si="3"/>
        <v>0.2734375</v>
      </c>
    </row>
    <row r="54" spans="1:12" s="45" customFormat="1" ht="12">
      <c r="A54" s="72"/>
      <c r="C54" s="70"/>
      <c r="D54" s="71"/>
      <c r="E54" s="71"/>
      <c r="F54" s="71"/>
      <c r="G54" s="71"/>
      <c r="H54" s="71"/>
      <c r="I54" s="71"/>
      <c r="J54" s="71"/>
      <c r="K54" s="71"/>
      <c r="L54" s="71"/>
    </row>
    <row r="55" spans="1:12" s="45" customFormat="1" ht="12">
      <c r="A55" s="72">
        <v>8</v>
      </c>
      <c r="B55" s="45">
        <f>IF(B53=A53,0,B53+1)</f>
        <v>5</v>
      </c>
      <c r="C55" s="70">
        <f t="shared" si="3"/>
        <v>1.5004062500000014E-05</v>
      </c>
      <c r="D55" s="71">
        <f t="shared" si="3"/>
        <v>0.00040824000000000074</v>
      </c>
      <c r="E55" s="71">
        <f t="shared" si="3"/>
        <v>0.0026115665624999998</v>
      </c>
      <c r="F55" s="71">
        <f t="shared" si="3"/>
        <v>0.009175040000000004</v>
      </c>
      <c r="G55" s="71">
        <f t="shared" si="3"/>
        <v>0.023071289062500003</v>
      </c>
      <c r="H55" s="71">
        <f t="shared" si="3"/>
        <v>0.04667543999999997</v>
      </c>
      <c r="I55" s="71">
        <f t="shared" si="3"/>
        <v>0.08077339156249994</v>
      </c>
      <c r="J55" s="71">
        <f t="shared" si="3"/>
        <v>0.12386304000000006</v>
      </c>
      <c r="K55" s="71">
        <f t="shared" si="3"/>
        <v>0.17192485406249997</v>
      </c>
      <c r="L55" s="71">
        <f t="shared" si="3"/>
        <v>0.21875000000000006</v>
      </c>
    </row>
    <row r="56" spans="1:12" s="45" customFormat="1" ht="12">
      <c r="A56" s="72">
        <v>8</v>
      </c>
      <c r="B56" s="45">
        <f>IF(B55=A55,0,B55+1)</f>
        <v>6</v>
      </c>
      <c r="C56" s="70">
        <f t="shared" si="3"/>
        <v>3.9484375E-07</v>
      </c>
      <c r="D56" s="71">
        <f t="shared" si="3"/>
        <v>2.268000000000001E-05</v>
      </c>
      <c r="E56" s="71">
        <f t="shared" si="3"/>
        <v>0.00023043234374999996</v>
      </c>
      <c r="F56" s="71">
        <f t="shared" si="3"/>
        <v>0.0011468800000000012</v>
      </c>
      <c r="G56" s="71">
        <f t="shared" si="3"/>
        <v>0.0038452148437500026</v>
      </c>
      <c r="H56" s="71">
        <f t="shared" si="3"/>
        <v>0.010001879999999987</v>
      </c>
      <c r="I56" s="71">
        <f t="shared" si="3"/>
        <v>0.021746682343749983</v>
      </c>
      <c r="J56" s="71">
        <f t="shared" si="3"/>
        <v>0.04128768000000002</v>
      </c>
      <c r="K56" s="71">
        <f t="shared" si="3"/>
        <v>0.07033289484375002</v>
      </c>
      <c r="L56" s="71">
        <f t="shared" si="3"/>
        <v>0.10937500000000006</v>
      </c>
    </row>
    <row r="57" spans="1:12" s="45" customFormat="1" ht="12">
      <c r="A57" s="72">
        <v>8</v>
      </c>
      <c r="B57" s="45">
        <f>IF(B56=A56,0,B56+1)</f>
        <v>7</v>
      </c>
      <c r="C57" s="70">
        <f t="shared" si="3"/>
        <v>5.937500000000003E-09</v>
      </c>
      <c r="D57" s="71">
        <f t="shared" si="3"/>
        <v>7.200000000000021E-07</v>
      </c>
      <c r="E57" s="71">
        <f t="shared" si="3"/>
        <v>1.16184375E-05</v>
      </c>
      <c r="F57" s="71">
        <f t="shared" si="3"/>
        <v>8.192E-05</v>
      </c>
      <c r="G57" s="71">
        <f t="shared" si="3"/>
        <v>0.00036621093750000016</v>
      </c>
      <c r="H57" s="71">
        <f t="shared" si="3"/>
        <v>0.0012247199999999986</v>
      </c>
      <c r="I57" s="71">
        <f t="shared" si="3"/>
        <v>0.0033456434374999964</v>
      </c>
      <c r="J57" s="71">
        <f t="shared" si="3"/>
        <v>0.007864320000000005</v>
      </c>
      <c r="K57" s="71">
        <f t="shared" si="3"/>
        <v>0.016441455937499995</v>
      </c>
      <c r="L57" s="71">
        <f t="shared" si="3"/>
        <v>0.03125000000000001</v>
      </c>
    </row>
    <row r="58" spans="1:12" s="45" customFormat="1" ht="12">
      <c r="A58" s="72">
        <v>8</v>
      </c>
      <c r="B58" s="45">
        <f>IF(B57=A57,0,B57+1)</f>
        <v>8</v>
      </c>
      <c r="C58" s="70">
        <f t="shared" si="3"/>
        <v>3.9062500000000046E-11</v>
      </c>
      <c r="D58" s="71">
        <f t="shared" si="3"/>
        <v>1.0000000000000018E-08</v>
      </c>
      <c r="E58" s="71">
        <f t="shared" si="3"/>
        <v>2.562890625E-07</v>
      </c>
      <c r="F58" s="71">
        <f t="shared" si="3"/>
        <v>2.5600000000000017E-06</v>
      </c>
      <c r="G58" s="71">
        <f t="shared" si="3"/>
        <v>1.5258789062500007E-05</v>
      </c>
      <c r="H58" s="71">
        <f t="shared" si="3"/>
        <v>6.560999999999994E-05</v>
      </c>
      <c r="I58" s="71">
        <f t="shared" si="3"/>
        <v>0.00022518753906249973</v>
      </c>
      <c r="J58" s="71">
        <f t="shared" si="3"/>
        <v>0.0006553600000000003</v>
      </c>
      <c r="K58" s="71">
        <f t="shared" si="3"/>
        <v>0.0016815125390624997</v>
      </c>
      <c r="L58" s="71">
        <f t="shared" si="3"/>
        <v>0.003906250000000001</v>
      </c>
    </row>
    <row r="59" spans="1:12" s="45" customFormat="1" ht="12">
      <c r="A59" s="72"/>
      <c r="C59" s="70"/>
      <c r="D59" s="71"/>
      <c r="E59" s="71"/>
      <c r="F59" s="71"/>
      <c r="G59" s="71"/>
      <c r="H59" s="71"/>
      <c r="I59" s="71"/>
      <c r="J59" s="71"/>
      <c r="K59" s="71"/>
      <c r="L59" s="71"/>
    </row>
    <row r="60" spans="1:12" s="45" customFormat="1" ht="12">
      <c r="A60" s="45">
        <v>9</v>
      </c>
      <c r="B60" s="45">
        <f>IF(B58=A58,0,B58+1)</f>
        <v>0</v>
      </c>
      <c r="C60" s="70">
        <f t="shared" si="3"/>
        <v>0.6302494097246091</v>
      </c>
      <c r="D60" s="71">
        <f t="shared" si="3"/>
        <v>0.38742048900000003</v>
      </c>
      <c r="E60" s="71">
        <f t="shared" si="3"/>
        <v>0.2316169462832031</v>
      </c>
      <c r="F60" s="71">
        <f t="shared" si="3"/>
        <v>0.13421772800000006</v>
      </c>
      <c r="G60" s="71">
        <f t="shared" si="3"/>
        <v>0.0750846862792969</v>
      </c>
      <c r="H60" s="71">
        <f t="shared" si="3"/>
        <v>0.04035360699999997</v>
      </c>
      <c r="I60" s="71">
        <f t="shared" si="3"/>
        <v>0.020711912837890634</v>
      </c>
      <c r="J60" s="71">
        <f t="shared" si="3"/>
        <v>0.010077695999999999</v>
      </c>
      <c r="K60" s="71">
        <f t="shared" si="3"/>
        <v>0.004605366583984376</v>
      </c>
      <c r="L60" s="71">
        <f t="shared" si="3"/>
        <v>0.001953125</v>
      </c>
    </row>
    <row r="61" spans="1:12" s="45" customFormat="1" ht="12">
      <c r="A61" s="72">
        <v>9</v>
      </c>
      <c r="B61" s="45">
        <f>IF(B60=A60,0,B60+1)</f>
        <v>1</v>
      </c>
      <c r="C61" s="70">
        <f t="shared" si="3"/>
        <v>0.29853919408007806</v>
      </c>
      <c r="D61" s="71">
        <f t="shared" si="3"/>
        <v>0.3874204890000001</v>
      </c>
      <c r="E61" s="71">
        <f t="shared" si="3"/>
        <v>0.3678622088027343</v>
      </c>
      <c r="F61" s="71">
        <f t="shared" si="3"/>
        <v>0.3019898880000001</v>
      </c>
      <c r="G61" s="71">
        <f t="shared" si="3"/>
        <v>0.22525405883789068</v>
      </c>
      <c r="H61" s="71">
        <f t="shared" si="3"/>
        <v>0.1556496269999999</v>
      </c>
      <c r="I61" s="71">
        <f t="shared" si="3"/>
        <v>0.10037311606054689</v>
      </c>
      <c r="J61" s="71">
        <f t="shared" si="3"/>
        <v>0.06046617599999998</v>
      </c>
      <c r="K61" s="71">
        <f t="shared" si="3"/>
        <v>0.033912244845703134</v>
      </c>
      <c r="L61" s="71">
        <f t="shared" si="3"/>
        <v>0.017578125000000003</v>
      </c>
    </row>
    <row r="62" spans="1:12" s="45" customFormat="1" ht="12">
      <c r="A62" s="72">
        <v>9</v>
      </c>
      <c r="B62" s="45">
        <f>IF(B61=A61,0,B61+1)</f>
        <v>2</v>
      </c>
      <c r="C62" s="70">
        <f t="shared" si="3"/>
        <v>0.06285035664843751</v>
      </c>
      <c r="D62" s="71">
        <f t="shared" si="3"/>
        <v>0.1721868840000001</v>
      </c>
      <c r="E62" s="71">
        <f t="shared" si="3"/>
        <v>0.2596674415078124</v>
      </c>
      <c r="F62" s="71">
        <f t="shared" si="3"/>
        <v>0.3019898880000002</v>
      </c>
      <c r="G62" s="71">
        <f t="shared" si="3"/>
        <v>0.3003387451171875</v>
      </c>
      <c r="H62" s="71">
        <f t="shared" si="3"/>
        <v>0.2668279319999998</v>
      </c>
      <c r="I62" s="71">
        <f t="shared" si="3"/>
        <v>0.21618824997656247</v>
      </c>
      <c r="J62" s="71">
        <f t="shared" si="3"/>
        <v>0.16124313599999995</v>
      </c>
      <c r="K62" s="71">
        <f t="shared" si="3"/>
        <v>0.11098552858593755</v>
      </c>
      <c r="L62" s="71">
        <f t="shared" si="3"/>
        <v>0.07031250000000001</v>
      </c>
    </row>
    <row r="63" spans="1:12" s="45" customFormat="1" ht="12">
      <c r="A63" s="72">
        <v>9</v>
      </c>
      <c r="B63" s="45">
        <f>IF(B62=A62,0,B62+1)</f>
        <v>3</v>
      </c>
      <c r="C63" s="70">
        <f t="shared" si="3"/>
        <v>0.007718464851562497</v>
      </c>
      <c r="D63" s="71">
        <f t="shared" si="3"/>
        <v>0.044641044000000005</v>
      </c>
      <c r="E63" s="71">
        <f t="shared" si="3"/>
        <v>0.10692188767968747</v>
      </c>
      <c r="F63" s="71">
        <f t="shared" si="3"/>
        <v>0.1761607680000001</v>
      </c>
      <c r="G63" s="71">
        <f t="shared" si="3"/>
        <v>0.2335968017578126</v>
      </c>
      <c r="H63" s="71">
        <f t="shared" si="3"/>
        <v>0.26682793199999966</v>
      </c>
      <c r="I63" s="71">
        <f t="shared" si="3"/>
        <v>0.27162113458593734</v>
      </c>
      <c r="J63" s="71">
        <f t="shared" si="3"/>
        <v>0.250822656</v>
      </c>
      <c r="K63" s="71">
        <f t="shared" si="3"/>
        <v>0.21188146366406255</v>
      </c>
      <c r="L63" s="71">
        <f t="shared" si="3"/>
        <v>0.16406250000000008</v>
      </c>
    </row>
    <row r="64" spans="1:12" s="45" customFormat="1" ht="12">
      <c r="A64" s="72">
        <v>9</v>
      </c>
      <c r="B64" s="45">
        <f>IF(B63=A63,0,B63+1)</f>
        <v>4</v>
      </c>
      <c r="C64" s="70">
        <f t="shared" si="3"/>
        <v>0.0006093524882812501</v>
      </c>
      <c r="D64" s="71">
        <f t="shared" si="3"/>
        <v>0.007440174000000007</v>
      </c>
      <c r="E64" s="71">
        <f t="shared" si="3"/>
        <v>0.028302852621093746</v>
      </c>
      <c r="F64" s="71">
        <f t="shared" si="3"/>
        <v>0.06606028800000004</v>
      </c>
      <c r="G64" s="71">
        <f t="shared" si="3"/>
        <v>0.1167984008789063</v>
      </c>
      <c r="H64" s="71">
        <f t="shared" si="3"/>
        <v>0.17153224199999986</v>
      </c>
      <c r="I64" s="71">
        <f t="shared" si="3"/>
        <v>0.21938630101171866</v>
      </c>
      <c r="J64" s="71">
        <f t="shared" si="3"/>
        <v>0.25082265600000003</v>
      </c>
      <c r="K64" s="71">
        <f t="shared" si="3"/>
        <v>0.2600363417695312</v>
      </c>
      <c r="L64" s="71">
        <f t="shared" si="3"/>
        <v>0.24609375</v>
      </c>
    </row>
    <row r="65" spans="1:12" s="45" customFormat="1" ht="12">
      <c r="A65" s="72"/>
      <c r="C65" s="70"/>
      <c r="D65" s="71"/>
      <c r="E65" s="71"/>
      <c r="F65" s="71"/>
      <c r="G65" s="71"/>
      <c r="H65" s="71"/>
      <c r="I65" s="71"/>
      <c r="J65" s="71"/>
      <c r="K65" s="71"/>
      <c r="L65" s="71"/>
    </row>
    <row r="66" spans="1:12" s="45" customFormat="1" ht="12">
      <c r="A66" s="72">
        <v>9</v>
      </c>
      <c r="B66" s="45">
        <f>IF(B64=A64,0,B64+1)</f>
        <v>5</v>
      </c>
      <c r="C66" s="70">
        <f aca="true" t="shared" si="4" ref="C66:L84">BINOMDIST($B66,$A66,C$2,0)</f>
        <v>3.207118359375003E-05</v>
      </c>
      <c r="D66" s="71">
        <f t="shared" si="4"/>
        <v>0.0008266860000000014</v>
      </c>
      <c r="E66" s="71">
        <f t="shared" si="4"/>
        <v>0.00499462105078125</v>
      </c>
      <c r="F66" s="71">
        <f t="shared" si="4"/>
        <v>0.016515072000000006</v>
      </c>
      <c r="G66" s="71">
        <f t="shared" si="4"/>
        <v>0.03893280029296876</v>
      </c>
      <c r="H66" s="71">
        <f t="shared" si="4"/>
        <v>0.07351381799999995</v>
      </c>
      <c r="I66" s="71">
        <f t="shared" si="4"/>
        <v>0.11813108516015616</v>
      </c>
      <c r="J66" s="71">
        <f t="shared" si="4"/>
        <v>0.16721510400000011</v>
      </c>
      <c r="K66" s="71">
        <f t="shared" si="4"/>
        <v>0.2127570069023437</v>
      </c>
      <c r="L66" s="71">
        <f t="shared" si="4"/>
        <v>0.24609375</v>
      </c>
    </row>
    <row r="67" spans="1:12" s="45" customFormat="1" ht="12">
      <c r="A67" s="72">
        <v>9</v>
      </c>
      <c r="B67" s="45">
        <f>IF(B66=A66,0,B66+1)</f>
        <v>6</v>
      </c>
      <c r="C67" s="70">
        <f t="shared" si="4"/>
        <v>1.1253046874999995E-06</v>
      </c>
      <c r="D67" s="71">
        <f t="shared" si="4"/>
        <v>6.123600000000002E-05</v>
      </c>
      <c r="E67" s="71">
        <f t="shared" si="4"/>
        <v>0.0005876024765624999</v>
      </c>
      <c r="F67" s="71">
        <f t="shared" si="4"/>
        <v>0.002752512000000003</v>
      </c>
      <c r="G67" s="71">
        <f t="shared" si="4"/>
        <v>0.008651733398437505</v>
      </c>
      <c r="H67" s="71">
        <f t="shared" si="4"/>
        <v>0.021003947999999963</v>
      </c>
      <c r="I67" s="71">
        <f t="shared" si="4"/>
        <v>0.04240603057031246</v>
      </c>
      <c r="J67" s="71">
        <f t="shared" si="4"/>
        <v>0.07431782400000002</v>
      </c>
      <c r="K67" s="71">
        <f t="shared" si="4"/>
        <v>0.1160492764921875</v>
      </c>
      <c r="L67" s="71">
        <f t="shared" si="4"/>
        <v>0.16406250000000008</v>
      </c>
    </row>
    <row r="68" spans="1:12" s="45" customFormat="1" ht="12">
      <c r="A68" s="72">
        <v>9</v>
      </c>
      <c r="B68" s="45">
        <f>IF(B67=A67,0,B67+1)</f>
        <v>7</v>
      </c>
      <c r="C68" s="70">
        <f t="shared" si="4"/>
        <v>2.5382812500000014E-08</v>
      </c>
      <c r="D68" s="71">
        <f t="shared" si="4"/>
        <v>2.9160000000000086E-06</v>
      </c>
      <c r="E68" s="71">
        <f t="shared" si="4"/>
        <v>4.44405234375E-05</v>
      </c>
      <c r="F68" s="71">
        <f t="shared" si="4"/>
        <v>0.000294912</v>
      </c>
      <c r="G68" s="71">
        <f t="shared" si="4"/>
        <v>0.0012359619140625004</v>
      </c>
      <c r="H68" s="71">
        <f t="shared" si="4"/>
        <v>0.003857867999999995</v>
      </c>
      <c r="I68" s="71">
        <f t="shared" si="4"/>
        <v>0.00978600705468749</v>
      </c>
      <c r="J68" s="71">
        <f t="shared" si="4"/>
        <v>0.021233664000000013</v>
      </c>
      <c r="K68" s="71">
        <f t="shared" si="4"/>
        <v>0.040692603445312496</v>
      </c>
      <c r="L68" s="71">
        <f t="shared" si="4"/>
        <v>0.07031250000000001</v>
      </c>
    </row>
    <row r="69" spans="1:12" s="45" customFormat="1" ht="12">
      <c r="A69" s="72">
        <v>9</v>
      </c>
      <c r="B69" s="45">
        <f>IF(B68=A68,0,B68+1)</f>
        <v>8</v>
      </c>
      <c r="C69" s="70">
        <f t="shared" si="4"/>
        <v>3.339843750000004E-10</v>
      </c>
      <c r="D69" s="71">
        <f t="shared" si="4"/>
        <v>8.100000000000016E-08</v>
      </c>
      <c r="E69" s="71">
        <f t="shared" si="4"/>
        <v>1.960611328125E-06</v>
      </c>
      <c r="F69" s="71">
        <f t="shared" si="4"/>
        <v>1.8432000000000016E-05</v>
      </c>
      <c r="G69" s="71">
        <f t="shared" si="4"/>
        <v>0.00010299682617187504</v>
      </c>
      <c r="H69" s="71">
        <f t="shared" si="4"/>
        <v>0.00041334299999999956</v>
      </c>
      <c r="I69" s="71">
        <f t="shared" si="4"/>
        <v>0.0013173471035156236</v>
      </c>
      <c r="J69" s="71">
        <f t="shared" si="4"/>
        <v>0.0035389440000000018</v>
      </c>
      <c r="K69" s="71">
        <f t="shared" si="4"/>
        <v>0.008323487068359375</v>
      </c>
      <c r="L69" s="71">
        <f t="shared" si="4"/>
        <v>0.017578125000000003</v>
      </c>
    </row>
    <row r="70" spans="1:12" s="45" customFormat="1" ht="12">
      <c r="A70" s="72">
        <v>9</v>
      </c>
      <c r="B70" s="45">
        <f>IF(B69=A69,0,B69+1)</f>
        <v>9</v>
      </c>
      <c r="C70" s="70">
        <f t="shared" si="4"/>
        <v>1.9531250000000034E-12</v>
      </c>
      <c r="D70" s="71">
        <f t="shared" si="4"/>
        <v>1.0000000000000007E-09</v>
      </c>
      <c r="E70" s="71">
        <f t="shared" si="4"/>
        <v>3.8443359374999936E-08</v>
      </c>
      <c r="F70" s="71">
        <f t="shared" si="4"/>
        <v>5.120000000000008E-07</v>
      </c>
      <c r="G70" s="71">
        <f t="shared" si="4"/>
        <v>3.814697265625001E-06</v>
      </c>
      <c r="H70" s="71">
        <f t="shared" si="4"/>
        <v>1.968299999999998E-05</v>
      </c>
      <c r="I70" s="71">
        <f t="shared" si="4"/>
        <v>7.881563867187482E-05</v>
      </c>
      <c r="J70" s="71">
        <f t="shared" si="4"/>
        <v>0.0002621440000000001</v>
      </c>
      <c r="K70" s="71">
        <f t="shared" si="4"/>
        <v>0.0007566806425781252</v>
      </c>
      <c r="L70" s="71">
        <f t="shared" si="4"/>
        <v>0.001953125</v>
      </c>
    </row>
    <row r="71" spans="1:12" s="45" customFormat="1" ht="12">
      <c r="A71" s="72"/>
      <c r="C71" s="70"/>
      <c r="D71" s="71"/>
      <c r="E71" s="71"/>
      <c r="F71" s="71"/>
      <c r="G71" s="71"/>
      <c r="H71" s="71"/>
      <c r="I71" s="71"/>
      <c r="J71" s="71"/>
      <c r="K71" s="71"/>
      <c r="L71" s="71"/>
    </row>
    <row r="72" spans="1:12" s="45" customFormat="1" ht="12">
      <c r="A72" s="45">
        <v>10</v>
      </c>
      <c r="B72" s="45">
        <f>IF(B70=A70,0,B70+1)</f>
        <v>0</v>
      </c>
      <c r="C72" s="70">
        <f t="shared" si="4"/>
        <v>0.5987369392383787</v>
      </c>
      <c r="D72" s="71">
        <f t="shared" si="4"/>
        <v>0.34867844010000004</v>
      </c>
      <c r="E72" s="71">
        <f t="shared" si="4"/>
        <v>0.19687440434072262</v>
      </c>
      <c r="F72" s="71">
        <f t="shared" si="4"/>
        <v>0.10737418240000005</v>
      </c>
      <c r="G72" s="71">
        <f t="shared" si="4"/>
        <v>0.056313514709472684</v>
      </c>
      <c r="H72" s="71">
        <f t="shared" si="4"/>
        <v>0.02824752489999998</v>
      </c>
      <c r="I72" s="71">
        <f t="shared" si="4"/>
        <v>0.013462743344628913</v>
      </c>
      <c r="J72" s="71">
        <f t="shared" si="4"/>
        <v>0.0060466176</v>
      </c>
      <c r="K72" s="71">
        <f t="shared" si="4"/>
        <v>0.0025329516211914063</v>
      </c>
      <c r="L72" s="71">
        <f t="shared" si="4"/>
        <v>0.0009765625</v>
      </c>
    </row>
    <row r="73" spans="1:12" s="45" customFormat="1" ht="12">
      <c r="A73" s="72">
        <v>10</v>
      </c>
      <c r="B73" s="45">
        <f>IF(B72=A72,0,B72+1)</f>
        <v>1</v>
      </c>
      <c r="C73" s="70">
        <f t="shared" si="4"/>
        <v>0.3151247048623046</v>
      </c>
      <c r="D73" s="71">
        <f t="shared" si="4"/>
        <v>0.38742048900000015</v>
      </c>
      <c r="E73" s="71">
        <f t="shared" si="4"/>
        <v>0.34742541942480465</v>
      </c>
      <c r="F73" s="71">
        <f t="shared" si="4"/>
        <v>0.2684354560000001</v>
      </c>
      <c r="G73" s="71">
        <f t="shared" si="4"/>
        <v>0.18771171569824224</v>
      </c>
      <c r="H73" s="71">
        <f t="shared" si="4"/>
        <v>0.12106082099999992</v>
      </c>
      <c r="I73" s="71">
        <f t="shared" si="4"/>
        <v>0.0724916949326172</v>
      </c>
      <c r="J73" s="71">
        <f t="shared" si="4"/>
        <v>0.040310783999999995</v>
      </c>
      <c r="K73" s="71">
        <f t="shared" si="4"/>
        <v>0.02072414962792969</v>
      </c>
      <c r="L73" s="71">
        <f t="shared" si="4"/>
        <v>0.009765625</v>
      </c>
    </row>
    <row r="74" spans="1:12" s="45" customFormat="1" ht="12">
      <c r="A74" s="72">
        <v>10</v>
      </c>
      <c r="B74" s="45">
        <f>IF(B73=A73,0,B73+1)</f>
        <v>2</v>
      </c>
      <c r="C74" s="70">
        <f t="shared" si="4"/>
        <v>0.07463479852001952</v>
      </c>
      <c r="D74" s="71">
        <f t="shared" si="4"/>
        <v>0.1937102445000001</v>
      </c>
      <c r="E74" s="71">
        <f t="shared" si="4"/>
        <v>0.2758966566020507</v>
      </c>
      <c r="F74" s="71">
        <f t="shared" si="4"/>
        <v>0.30198988800000015</v>
      </c>
      <c r="G74" s="71">
        <f t="shared" si="4"/>
        <v>0.28156757354736334</v>
      </c>
      <c r="H74" s="71">
        <f t="shared" si="4"/>
        <v>0.23347444049999982</v>
      </c>
      <c r="I74" s="71">
        <f t="shared" si="4"/>
        <v>0.17565295310595705</v>
      </c>
      <c r="J74" s="71">
        <f t="shared" si="4"/>
        <v>0.12093235199999998</v>
      </c>
      <c r="K74" s="71">
        <f t="shared" si="4"/>
        <v>0.07630255090283204</v>
      </c>
      <c r="L74" s="71">
        <f t="shared" si="4"/>
        <v>0.04394531250000001</v>
      </c>
    </row>
    <row r="75" spans="1:12" s="45" customFormat="1" ht="12">
      <c r="A75" s="72">
        <v>10</v>
      </c>
      <c r="B75" s="45">
        <f>IF(B74=A74,0,B74+1)</f>
        <v>3</v>
      </c>
      <c r="C75" s="70">
        <f t="shared" si="4"/>
        <v>0.010475059441406247</v>
      </c>
      <c r="D75" s="71">
        <f t="shared" si="4"/>
        <v>0.05739562800000002</v>
      </c>
      <c r="E75" s="71">
        <f t="shared" si="4"/>
        <v>0.1298337207539062</v>
      </c>
      <c r="F75" s="71">
        <f t="shared" si="4"/>
        <v>0.20132659200000017</v>
      </c>
      <c r="G75" s="71">
        <f t="shared" si="4"/>
        <v>0.25028228759765636</v>
      </c>
      <c r="H75" s="71">
        <f t="shared" si="4"/>
        <v>0.2668279319999997</v>
      </c>
      <c r="I75" s="71">
        <f t="shared" si="4"/>
        <v>0.2522196249726562</v>
      </c>
      <c r="J75" s="71">
        <f t="shared" si="4"/>
        <v>0.21499084799999993</v>
      </c>
      <c r="K75" s="71">
        <f t="shared" si="4"/>
        <v>0.16647829287890636</v>
      </c>
      <c r="L75" s="71">
        <f t="shared" si="4"/>
        <v>0.11718750000000006</v>
      </c>
    </row>
    <row r="76" spans="1:12" s="45" customFormat="1" ht="12">
      <c r="A76" s="72">
        <v>10</v>
      </c>
      <c r="B76" s="45">
        <f>IF(B75=A75,0,B75+1)</f>
        <v>4</v>
      </c>
      <c r="C76" s="70">
        <f t="shared" si="4"/>
        <v>0.0009648081064453126</v>
      </c>
      <c r="D76" s="71">
        <f t="shared" si="4"/>
        <v>0.01116026100000001</v>
      </c>
      <c r="E76" s="71">
        <f t="shared" si="4"/>
        <v>0.04009570787988279</v>
      </c>
      <c r="F76" s="71">
        <f t="shared" si="4"/>
        <v>0.08808038400000005</v>
      </c>
      <c r="G76" s="71">
        <f t="shared" si="4"/>
        <v>0.14599800109863287</v>
      </c>
      <c r="H76" s="71">
        <f t="shared" si="4"/>
        <v>0.2001209489999998</v>
      </c>
      <c r="I76" s="71">
        <f t="shared" si="4"/>
        <v>0.2376684927626951</v>
      </c>
      <c r="J76" s="71">
        <f t="shared" si="4"/>
        <v>0.250822656</v>
      </c>
      <c r="K76" s="71">
        <f t="shared" si="4"/>
        <v>0.23836664662207033</v>
      </c>
      <c r="L76" s="71">
        <f t="shared" si="4"/>
        <v>0.20507812500000006</v>
      </c>
    </row>
    <row r="77" spans="1:12" s="45" customFormat="1" ht="12">
      <c r="A77" s="72"/>
      <c r="C77" s="70"/>
      <c r="D77" s="71"/>
      <c r="E77" s="71"/>
      <c r="F77" s="71"/>
      <c r="G77" s="71"/>
      <c r="H77" s="71"/>
      <c r="I77" s="71"/>
      <c r="J77" s="71"/>
      <c r="K77" s="71"/>
      <c r="L77" s="71"/>
    </row>
    <row r="78" spans="1:12" s="45" customFormat="1" ht="12">
      <c r="A78" s="72">
        <v>10</v>
      </c>
      <c r="B78" s="45">
        <f>IF(B76=A76,0,B76+1)</f>
        <v>5</v>
      </c>
      <c r="C78" s="70">
        <f t="shared" si="4"/>
        <v>6.093524882812505E-05</v>
      </c>
      <c r="D78" s="71">
        <f t="shared" si="4"/>
        <v>0.0014880348000000025</v>
      </c>
      <c r="E78" s="71">
        <f t="shared" si="4"/>
        <v>0.008490855786328126</v>
      </c>
      <c r="F78" s="71">
        <f t="shared" si="4"/>
        <v>0.02642411520000001</v>
      </c>
      <c r="G78" s="71">
        <f t="shared" si="4"/>
        <v>0.05839920043945314</v>
      </c>
      <c r="H78" s="71">
        <f t="shared" si="4"/>
        <v>0.10291934519999993</v>
      </c>
      <c r="I78" s="71">
        <f t="shared" si="4"/>
        <v>0.15357041070820304</v>
      </c>
      <c r="J78" s="71">
        <f t="shared" si="4"/>
        <v>0.20065812480000014</v>
      </c>
      <c r="K78" s="71">
        <f t="shared" si="4"/>
        <v>0.23403270759257802</v>
      </c>
      <c r="L78" s="71">
        <f t="shared" si="4"/>
        <v>0.24609375</v>
      </c>
    </row>
    <row r="79" spans="1:12" s="45" customFormat="1" ht="12">
      <c r="A79" s="72">
        <v>10</v>
      </c>
      <c r="B79" s="45">
        <f>IF(B78=A78,0,B78+1)</f>
        <v>6</v>
      </c>
      <c r="C79" s="70">
        <f t="shared" si="4"/>
        <v>2.672598632812499E-06</v>
      </c>
      <c r="D79" s="71">
        <f t="shared" si="4"/>
        <v>0.00013778100000000004</v>
      </c>
      <c r="E79" s="71">
        <f t="shared" si="4"/>
        <v>0.001248655262695312</v>
      </c>
      <c r="F79" s="71">
        <f t="shared" si="4"/>
        <v>0.005505024000000006</v>
      </c>
      <c r="G79" s="71">
        <f t="shared" si="4"/>
        <v>0.016222000122070323</v>
      </c>
      <c r="H79" s="71">
        <f t="shared" si="4"/>
        <v>0.036756908999999935</v>
      </c>
      <c r="I79" s="71">
        <f t="shared" si="4"/>
        <v>0.06890979967675775</v>
      </c>
      <c r="J79" s="71">
        <f t="shared" si="4"/>
        <v>0.11147673600000005</v>
      </c>
      <c r="K79" s="71">
        <f t="shared" si="4"/>
        <v>0.15956775517675784</v>
      </c>
      <c r="L79" s="71">
        <f t="shared" si="4"/>
        <v>0.20507812500000006</v>
      </c>
    </row>
    <row r="80" spans="1:12" s="45" customFormat="1" ht="12">
      <c r="A80" s="72">
        <v>10</v>
      </c>
      <c r="B80" s="45">
        <f>IF(B79=A79,0,B79+1)</f>
        <v>7</v>
      </c>
      <c r="C80" s="70">
        <f t="shared" si="4"/>
        <v>8.037890625000003E-08</v>
      </c>
      <c r="D80" s="71">
        <f t="shared" si="4"/>
        <v>8.748000000000025E-06</v>
      </c>
      <c r="E80" s="71">
        <f t="shared" si="4"/>
        <v>0.00012591481640624998</v>
      </c>
      <c r="F80" s="71">
        <f t="shared" si="4"/>
        <v>0.0007864320000000002</v>
      </c>
      <c r="G80" s="71">
        <f t="shared" si="4"/>
        <v>0.0030899047851562517</v>
      </c>
      <c r="H80" s="71">
        <f t="shared" si="4"/>
        <v>0.009001691999999988</v>
      </c>
      <c r="I80" s="71">
        <f t="shared" si="4"/>
        <v>0.021203015285156227</v>
      </c>
      <c r="J80" s="71">
        <f t="shared" si="4"/>
        <v>0.04246732800000002</v>
      </c>
      <c r="K80" s="71">
        <f t="shared" si="4"/>
        <v>0.07460310631640622</v>
      </c>
      <c r="L80" s="71">
        <f t="shared" si="4"/>
        <v>0.11718750000000006</v>
      </c>
    </row>
    <row r="81" spans="1:12" s="45" customFormat="1" ht="12">
      <c r="A81" s="72">
        <v>10</v>
      </c>
      <c r="B81" s="45">
        <f>IF(B80=A80,0,B80+1)</f>
        <v>8</v>
      </c>
      <c r="C81" s="70">
        <f t="shared" si="4"/>
        <v>1.5864257812500017E-09</v>
      </c>
      <c r="D81" s="71">
        <f t="shared" si="4"/>
        <v>3.645000000000007E-07</v>
      </c>
      <c r="E81" s="71">
        <f t="shared" si="4"/>
        <v>8.33259814453125E-06</v>
      </c>
      <c r="F81" s="71">
        <f t="shared" si="4"/>
        <v>7.372800000000005E-05</v>
      </c>
      <c r="G81" s="71">
        <f t="shared" si="4"/>
        <v>0.0003862380981445314</v>
      </c>
      <c r="H81" s="71">
        <f t="shared" si="4"/>
        <v>0.0014467004999999984</v>
      </c>
      <c r="I81" s="71">
        <f t="shared" si="4"/>
        <v>0.004281378086425777</v>
      </c>
      <c r="J81" s="71">
        <f t="shared" si="4"/>
        <v>0.010616832000000005</v>
      </c>
      <c r="K81" s="71">
        <f t="shared" si="4"/>
        <v>0.02288958943798828</v>
      </c>
      <c r="L81" s="71">
        <f t="shared" si="4"/>
        <v>0.04394531250000001</v>
      </c>
    </row>
    <row r="82" spans="1:12" s="45" customFormat="1" ht="12">
      <c r="A82" s="72">
        <v>10</v>
      </c>
      <c r="B82" s="45">
        <f>IF(B81=A81,0,B81+1)</f>
        <v>9</v>
      </c>
      <c r="C82" s="70">
        <f t="shared" si="4"/>
        <v>1.855468750000003E-11</v>
      </c>
      <c r="D82" s="71">
        <f t="shared" si="4"/>
        <v>9.000000000000006E-09</v>
      </c>
      <c r="E82" s="71">
        <f t="shared" si="4"/>
        <v>3.2676855468749943E-07</v>
      </c>
      <c r="F82" s="71">
        <f t="shared" si="4"/>
        <v>4.096000000000006E-06</v>
      </c>
      <c r="G82" s="71">
        <f t="shared" si="4"/>
        <v>2.8610229492187507E-05</v>
      </c>
      <c r="H82" s="71">
        <f t="shared" si="4"/>
        <v>0.00013778099999999985</v>
      </c>
      <c r="I82" s="71">
        <f t="shared" si="4"/>
        <v>0.0005123016513671864</v>
      </c>
      <c r="J82" s="71">
        <f t="shared" si="4"/>
        <v>0.0015728640000000009</v>
      </c>
      <c r="K82" s="71">
        <f t="shared" si="4"/>
        <v>0.004161743534179689</v>
      </c>
      <c r="L82" s="71">
        <f t="shared" si="4"/>
        <v>0.009765625</v>
      </c>
    </row>
    <row r="83" spans="1:12" s="45" customFormat="1" ht="12">
      <c r="A83" s="72"/>
      <c r="C83" s="70"/>
      <c r="D83" s="71"/>
      <c r="E83" s="71"/>
      <c r="F83" s="71"/>
      <c r="G83" s="71"/>
      <c r="H83" s="71"/>
      <c r="I83" s="71"/>
      <c r="J83" s="71"/>
      <c r="K83" s="71"/>
      <c r="L83" s="71"/>
    </row>
    <row r="84" spans="1:12" s="45" customFormat="1" ht="12">
      <c r="A84" s="72">
        <v>10</v>
      </c>
      <c r="B84" s="45">
        <f>IF(B82=A82,0,B82+1)</f>
        <v>10</v>
      </c>
      <c r="C84" s="70">
        <f t="shared" si="4"/>
        <v>9.765625000000022E-14</v>
      </c>
      <c r="D84" s="71">
        <f t="shared" si="4"/>
        <v>1.0000000000000031E-10</v>
      </c>
      <c r="E84" s="71">
        <f t="shared" si="4"/>
        <v>5.766503906250001E-09</v>
      </c>
      <c r="F84" s="71">
        <f t="shared" si="4"/>
        <v>1.0240000000000004E-07</v>
      </c>
      <c r="G84" s="71">
        <f t="shared" si="4"/>
        <v>9.5367431640625E-07</v>
      </c>
      <c r="H84" s="71">
        <f t="shared" si="4"/>
        <v>5.904899999999995E-06</v>
      </c>
      <c r="I84" s="71">
        <f t="shared" si="4"/>
        <v>2.7585473535156207E-05</v>
      </c>
      <c r="J84" s="71">
        <f t="shared" si="4"/>
        <v>0.00010485760000000014</v>
      </c>
      <c r="K84" s="71">
        <f t="shared" si="4"/>
        <v>0.00034050628916015613</v>
      </c>
      <c r="L84" s="71">
        <f t="shared" si="4"/>
        <v>0.0009765625</v>
      </c>
    </row>
    <row r="85" spans="1:12" s="45" customFormat="1" ht="12">
      <c r="A85" s="72"/>
      <c r="C85" s="70"/>
      <c r="D85" s="71"/>
      <c r="E85" s="71"/>
      <c r="F85" s="71"/>
      <c r="G85" s="71"/>
      <c r="H85" s="71"/>
      <c r="I85" s="71"/>
      <c r="J85" s="71"/>
      <c r="K85" s="71"/>
      <c r="L85" s="71"/>
    </row>
    <row r="86" spans="1:12" s="45" customFormat="1" ht="12">
      <c r="A86" s="73">
        <v>11</v>
      </c>
      <c r="B86" s="45">
        <f>IF(B84=A84,0,B84+1)</f>
        <v>0</v>
      </c>
      <c r="C86" s="70">
        <f aca="true" t="shared" si="5" ref="C86:L104">BINOMDIST($B86,$A86,C$2,0)</f>
        <v>0.5688000922764597</v>
      </c>
      <c r="D86" s="71">
        <f t="shared" si="5"/>
        <v>0.31381059609000006</v>
      </c>
      <c r="E86" s="71">
        <f t="shared" si="5"/>
        <v>0.16734324368961423</v>
      </c>
      <c r="F86" s="71">
        <f t="shared" si="5"/>
        <v>0.08589934592000005</v>
      </c>
      <c r="G86" s="71">
        <f t="shared" si="5"/>
        <v>0.0422351360321045</v>
      </c>
      <c r="H86" s="71">
        <f t="shared" si="5"/>
        <v>0.019773267429999984</v>
      </c>
      <c r="I86" s="71">
        <f t="shared" si="5"/>
        <v>0.008750783174008795</v>
      </c>
      <c r="J86" s="71">
        <f t="shared" si="5"/>
        <v>0.0036279705599999977</v>
      </c>
      <c r="K86" s="71">
        <f t="shared" si="5"/>
        <v>0.0013931233916552744</v>
      </c>
      <c r="L86" s="71">
        <f t="shared" si="5"/>
        <v>0.00048828124999999995</v>
      </c>
    </row>
    <row r="87" spans="1:12" s="45" customFormat="1" ht="12">
      <c r="A87" s="72">
        <v>11</v>
      </c>
      <c r="B87" s="45">
        <f>IF(B86=A86,0,B86+1)</f>
        <v>1</v>
      </c>
      <c r="C87" s="70">
        <f t="shared" si="5"/>
        <v>0.32930531658110834</v>
      </c>
      <c r="D87" s="71">
        <f t="shared" si="5"/>
        <v>0.38354628411000014</v>
      </c>
      <c r="E87" s="71">
        <f t="shared" si="5"/>
        <v>0.3248427671621923</v>
      </c>
      <c r="F87" s="71">
        <f t="shared" si="5"/>
        <v>0.23622320128000013</v>
      </c>
      <c r="G87" s="71">
        <f t="shared" si="5"/>
        <v>0.1548621654510499</v>
      </c>
      <c r="H87" s="71">
        <f t="shared" si="5"/>
        <v>0.09321683216999993</v>
      </c>
      <c r="I87" s="71">
        <f t="shared" si="5"/>
        <v>0.05183156187682131</v>
      </c>
      <c r="J87" s="71">
        <f t="shared" si="5"/>
        <v>0.026605117440000003</v>
      </c>
      <c r="K87" s="71">
        <f t="shared" si="5"/>
        <v>0.012538110524897462</v>
      </c>
      <c r="L87" s="71">
        <f t="shared" si="5"/>
        <v>0.00537109375</v>
      </c>
    </row>
    <row r="88" spans="1:12" s="45" customFormat="1" ht="12">
      <c r="A88" s="72">
        <v>11</v>
      </c>
      <c r="B88" s="45">
        <f>IF(B87=A87,0,B87+1)</f>
        <v>2</v>
      </c>
      <c r="C88" s="70">
        <f t="shared" si="5"/>
        <v>0.08665929383713378</v>
      </c>
      <c r="D88" s="71">
        <f t="shared" si="5"/>
        <v>0.21308126895000007</v>
      </c>
      <c r="E88" s="71">
        <f t="shared" si="5"/>
        <v>0.28662597102546383</v>
      </c>
      <c r="F88" s="71">
        <f t="shared" si="5"/>
        <v>0.2952790016000002</v>
      </c>
      <c r="G88" s="71">
        <f t="shared" si="5"/>
        <v>0.2581036090850831</v>
      </c>
      <c r="H88" s="71">
        <f t="shared" si="5"/>
        <v>0.19975035464999982</v>
      </c>
      <c r="I88" s="71">
        <f t="shared" si="5"/>
        <v>0.1395465127452881</v>
      </c>
      <c r="J88" s="71">
        <f t="shared" si="5"/>
        <v>0.08868372480000002</v>
      </c>
      <c r="K88" s="71">
        <f t="shared" si="5"/>
        <v>0.051292270329125984</v>
      </c>
      <c r="L88" s="71">
        <f t="shared" si="5"/>
        <v>0.02685546875</v>
      </c>
    </row>
    <row r="89" spans="1:12" s="45" customFormat="1" ht="12">
      <c r="A89" s="72">
        <v>11</v>
      </c>
      <c r="B89" s="45">
        <f>IF(B88=A88,0,B88+1)</f>
        <v>3</v>
      </c>
      <c r="C89" s="70">
        <f t="shared" si="5"/>
        <v>0.01368304639533691</v>
      </c>
      <c r="D89" s="71">
        <f t="shared" si="5"/>
        <v>0.07102708965000003</v>
      </c>
      <c r="E89" s="71">
        <f t="shared" si="5"/>
        <v>0.1517431611311279</v>
      </c>
      <c r="F89" s="71">
        <f t="shared" si="5"/>
        <v>0.22145925120000015</v>
      </c>
      <c r="G89" s="71">
        <f t="shared" si="5"/>
        <v>0.25810360908508323</v>
      </c>
      <c r="H89" s="71">
        <f t="shared" si="5"/>
        <v>0.2568218845499997</v>
      </c>
      <c r="I89" s="71">
        <f t="shared" si="5"/>
        <v>0.2254212898193115</v>
      </c>
      <c r="J89" s="71">
        <f t="shared" si="5"/>
        <v>0.17736744959999998</v>
      </c>
      <c r="K89" s="71">
        <f t="shared" si="5"/>
        <v>0.1258992089896729</v>
      </c>
      <c r="L89" s="71">
        <f t="shared" si="5"/>
        <v>0.08056640625000003</v>
      </c>
    </row>
    <row r="90" spans="1:12" s="45" customFormat="1" ht="12">
      <c r="A90" s="72">
        <v>11</v>
      </c>
      <c r="B90" s="45">
        <f>IF(B89=A89,0,B89+1)</f>
        <v>4</v>
      </c>
      <c r="C90" s="70">
        <f t="shared" si="5"/>
        <v>0.00144032067319336</v>
      </c>
      <c r="D90" s="71">
        <f t="shared" si="5"/>
        <v>0.015783797700000015</v>
      </c>
      <c r="E90" s="71">
        <f t="shared" si="5"/>
        <v>0.05355640981098632</v>
      </c>
      <c r="F90" s="71">
        <f t="shared" si="5"/>
        <v>0.11072962560000006</v>
      </c>
      <c r="G90" s="71">
        <f t="shared" si="5"/>
        <v>0.1720690727233887</v>
      </c>
      <c r="H90" s="71">
        <f t="shared" si="5"/>
        <v>0.2201330438999998</v>
      </c>
      <c r="I90" s="71">
        <f t="shared" si="5"/>
        <v>0.24276138903618152</v>
      </c>
      <c r="J90" s="71">
        <f t="shared" si="5"/>
        <v>0.23648993279999994</v>
      </c>
      <c r="K90" s="71">
        <f t="shared" si="5"/>
        <v>0.2060168874376466</v>
      </c>
      <c r="L90" s="71">
        <f t="shared" si="5"/>
        <v>0.16113281250000003</v>
      </c>
    </row>
    <row r="91" spans="1:12" s="45" customFormat="1" ht="12">
      <c r="A91" s="72"/>
      <c r="C91" s="70"/>
      <c r="D91" s="71"/>
      <c r="E91" s="71"/>
      <c r="F91" s="71"/>
      <c r="G91" s="71"/>
      <c r="H91" s="71"/>
      <c r="I91" s="71"/>
      <c r="J91" s="71"/>
      <c r="K91" s="71"/>
      <c r="L91" s="71"/>
    </row>
    <row r="92" spans="1:12" s="45" customFormat="1" ht="12">
      <c r="A92" s="72">
        <v>11</v>
      </c>
      <c r="B92" s="45">
        <f>IF(B90=A90,0,B90+1)</f>
        <v>5</v>
      </c>
      <c r="C92" s="70">
        <f t="shared" si="5"/>
        <v>0.00010612889170898444</v>
      </c>
      <c r="D92" s="71">
        <f t="shared" si="5"/>
        <v>0.0024552574200000037</v>
      </c>
      <c r="E92" s="71">
        <f t="shared" si="5"/>
        <v>0.013231583600361325</v>
      </c>
      <c r="F92" s="71">
        <f t="shared" si="5"/>
        <v>0.03875536896000002</v>
      </c>
      <c r="G92" s="71">
        <f t="shared" si="5"/>
        <v>0.08029890060424805</v>
      </c>
      <c r="H92" s="71">
        <f t="shared" si="5"/>
        <v>0.13207982633999987</v>
      </c>
      <c r="I92" s="71">
        <f t="shared" si="5"/>
        <v>0.1830047394272752</v>
      </c>
      <c r="J92" s="71">
        <f t="shared" si="5"/>
        <v>0.22072393728000006</v>
      </c>
      <c r="K92" s="71">
        <f t="shared" si="5"/>
        <v>0.23598298015584956</v>
      </c>
      <c r="L92" s="71">
        <f t="shared" si="5"/>
        <v>0.22558593750000008</v>
      </c>
    </row>
    <row r="93" spans="1:12" s="45" customFormat="1" ht="12">
      <c r="A93" s="72">
        <v>11</v>
      </c>
      <c r="B93" s="45">
        <f>IF(B92=A92,0,B92+1)</f>
        <v>6</v>
      </c>
      <c r="C93" s="70">
        <f t="shared" si="5"/>
        <v>5.585731142578122E-06</v>
      </c>
      <c r="D93" s="71">
        <f t="shared" si="5"/>
        <v>0.0002728063800000001</v>
      </c>
      <c r="E93" s="71">
        <f t="shared" si="5"/>
        <v>0.002334985341240234</v>
      </c>
      <c r="F93" s="71">
        <f t="shared" si="5"/>
        <v>0.00968884224000001</v>
      </c>
      <c r="G93" s="71">
        <f t="shared" si="5"/>
        <v>0.026766300201416036</v>
      </c>
      <c r="H93" s="71">
        <f t="shared" si="5"/>
        <v>0.056605639859999904</v>
      </c>
      <c r="I93" s="71">
        <f t="shared" si="5"/>
        <v>0.0985410135377636</v>
      </c>
      <c r="J93" s="71">
        <f t="shared" si="5"/>
        <v>0.14714929152000006</v>
      </c>
      <c r="K93" s="71">
        <f t="shared" si="5"/>
        <v>0.1930769837638769</v>
      </c>
      <c r="L93" s="71">
        <f t="shared" si="5"/>
        <v>0.22558593750000008</v>
      </c>
    </row>
    <row r="94" spans="1:12" s="45" customFormat="1" ht="12">
      <c r="A94" s="72">
        <v>11</v>
      </c>
      <c r="B94" s="45">
        <f>IF(B93=A93,0,B93+1)</f>
        <v>7</v>
      </c>
      <c r="C94" s="70">
        <f t="shared" si="5"/>
        <v>2.0998989257812507E-07</v>
      </c>
      <c r="D94" s="71">
        <f t="shared" si="5"/>
        <v>2.1651300000000065E-05</v>
      </c>
      <c r="E94" s="71">
        <f t="shared" si="5"/>
        <v>0.0002943258833496093</v>
      </c>
      <c r="F94" s="71">
        <f t="shared" si="5"/>
        <v>0.0017301504</v>
      </c>
      <c r="G94" s="71">
        <f t="shared" si="5"/>
        <v>0.00637292861938477</v>
      </c>
      <c r="H94" s="71">
        <f t="shared" si="5"/>
        <v>0.017328257099999973</v>
      </c>
      <c r="I94" s="71">
        <f t="shared" si="5"/>
        <v>0.03790038982221676</v>
      </c>
      <c r="J94" s="71">
        <f t="shared" si="5"/>
        <v>0.07007109120000005</v>
      </c>
      <c r="K94" s="71">
        <f t="shared" si="5"/>
        <v>0.11283719830356442</v>
      </c>
      <c r="L94" s="71">
        <f t="shared" si="5"/>
        <v>0.16113281250000003</v>
      </c>
    </row>
    <row r="95" spans="1:12" s="45" customFormat="1" ht="12">
      <c r="A95" s="72">
        <v>11</v>
      </c>
      <c r="B95" s="45">
        <f>IF(B94=A94,0,B94+1)</f>
        <v>8</v>
      </c>
      <c r="C95" s="70">
        <f t="shared" si="5"/>
        <v>5.526049804687506E-09</v>
      </c>
      <c r="D95" s="71">
        <f t="shared" si="5"/>
        <v>1.2028500000000024E-06</v>
      </c>
      <c r="E95" s="71">
        <f t="shared" si="5"/>
        <v>2.596993088378906E-05</v>
      </c>
      <c r="F95" s="71">
        <f t="shared" si="5"/>
        <v>0.0002162688000000002</v>
      </c>
      <c r="G95" s="71">
        <f t="shared" si="5"/>
        <v>0.0010621547698974616</v>
      </c>
      <c r="H95" s="71">
        <f t="shared" si="5"/>
        <v>0.0037131979499999954</v>
      </c>
      <c r="I95" s="71">
        <f t="shared" si="5"/>
        <v>0.010203951105981433</v>
      </c>
      <c r="J95" s="71">
        <f t="shared" si="5"/>
        <v>0.02335703040000001</v>
      </c>
      <c r="K95" s="71">
        <f t="shared" si="5"/>
        <v>0.04616067203327637</v>
      </c>
      <c r="L95" s="71">
        <f t="shared" si="5"/>
        <v>0.08056640625000003</v>
      </c>
    </row>
    <row r="96" spans="1:12" s="45" customFormat="1" ht="12">
      <c r="A96" s="72">
        <v>11</v>
      </c>
      <c r="B96" s="45">
        <f>IF(B95=A95,0,B95+1)</f>
        <v>9</v>
      </c>
      <c r="C96" s="70">
        <f t="shared" si="5"/>
        <v>9.694824218750016E-11</v>
      </c>
      <c r="D96" s="71">
        <f t="shared" si="5"/>
        <v>4.455000000000003E-08</v>
      </c>
      <c r="E96" s="71">
        <f t="shared" si="5"/>
        <v>1.52764299316406E-06</v>
      </c>
      <c r="F96" s="71">
        <f t="shared" si="5"/>
        <v>1.8022400000000026E-05</v>
      </c>
      <c r="G96" s="71">
        <f t="shared" si="5"/>
        <v>0.00011801719665527346</v>
      </c>
      <c r="H96" s="71">
        <f t="shared" si="5"/>
        <v>0.0005304568499999994</v>
      </c>
      <c r="I96" s="71">
        <f t="shared" si="5"/>
        <v>0.0018314784036376913</v>
      </c>
      <c r="J96" s="71">
        <f t="shared" si="5"/>
        <v>0.005190451200000002</v>
      </c>
      <c r="K96" s="71">
        <f t="shared" si="5"/>
        <v>0.012589274190893559</v>
      </c>
      <c r="L96" s="71">
        <f t="shared" si="5"/>
        <v>0.02685546875</v>
      </c>
    </row>
    <row r="97" spans="1:12" s="45" customFormat="1" ht="12">
      <c r="A97" s="72"/>
      <c r="C97" s="70"/>
      <c r="D97" s="71"/>
      <c r="E97" s="71"/>
      <c r="F97" s="71"/>
      <c r="G97" s="71"/>
      <c r="H97" s="71"/>
      <c r="I97" s="71"/>
      <c r="J97" s="71"/>
      <c r="K97" s="71"/>
      <c r="L97" s="71"/>
    </row>
    <row r="98" spans="1:12" s="45" customFormat="1" ht="12">
      <c r="A98" s="72">
        <v>11</v>
      </c>
      <c r="B98" s="45">
        <f>IF(B96=A96,0,B96+1)</f>
        <v>10</v>
      </c>
      <c r="C98" s="70">
        <f t="shared" si="5"/>
        <v>1.0205078125000022E-12</v>
      </c>
      <c r="D98" s="71">
        <f t="shared" si="5"/>
        <v>9.900000000000032E-10</v>
      </c>
      <c r="E98" s="71">
        <f t="shared" si="5"/>
        <v>5.3916811523437504E-08</v>
      </c>
      <c r="F98" s="71">
        <f t="shared" si="5"/>
        <v>9.011200000000005E-07</v>
      </c>
      <c r="G98" s="71">
        <f t="shared" si="5"/>
        <v>7.867813110351562E-06</v>
      </c>
      <c r="H98" s="71">
        <f t="shared" si="5"/>
        <v>4.546772999999995E-05</v>
      </c>
      <c r="I98" s="71">
        <f t="shared" si="5"/>
        <v>0.0001972361357763669</v>
      </c>
      <c r="J98" s="71">
        <f t="shared" si="5"/>
        <v>0.0006920601600000009</v>
      </c>
      <c r="K98" s="71">
        <f t="shared" si="5"/>
        <v>0.0020600630494189446</v>
      </c>
      <c r="L98" s="71">
        <f t="shared" si="5"/>
        <v>0.00537109375</v>
      </c>
    </row>
    <row r="99" spans="1:12" s="45" customFormat="1" ht="12">
      <c r="A99" s="72">
        <v>11</v>
      </c>
      <c r="B99" s="45">
        <f>IF(B98=A98,0,B98+1)</f>
        <v>11</v>
      </c>
      <c r="C99" s="70">
        <f t="shared" si="5"/>
        <v>4.8828124999999965E-15</v>
      </c>
      <c r="D99" s="71">
        <f t="shared" si="5"/>
        <v>1.000000000000002E-11</v>
      </c>
      <c r="E99" s="71">
        <f t="shared" si="5"/>
        <v>8.649755859375016E-10</v>
      </c>
      <c r="F99" s="71">
        <f t="shared" si="5"/>
        <v>2.0480000000000025E-08</v>
      </c>
      <c r="G99" s="71">
        <f t="shared" si="5"/>
        <v>2.3841857910156247E-07</v>
      </c>
      <c r="H99" s="71">
        <f t="shared" si="5"/>
        <v>1.7714699999999986E-06</v>
      </c>
      <c r="I99" s="71">
        <f t="shared" si="5"/>
        <v>9.65491573730468E-06</v>
      </c>
      <c r="J99" s="71">
        <f t="shared" si="5"/>
        <v>4.194304000000002E-05</v>
      </c>
      <c r="K99" s="71">
        <f t="shared" si="5"/>
        <v>0.00015322783012207018</v>
      </c>
      <c r="L99" s="71">
        <f t="shared" si="5"/>
        <v>0.00048828124999999995</v>
      </c>
    </row>
    <row r="100" spans="3:12" s="45" customFormat="1" ht="12">
      <c r="C100" s="70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1:12" s="45" customFormat="1" ht="12">
      <c r="A101" s="45">
        <v>12</v>
      </c>
      <c r="B101" s="45">
        <f>IF(B99=A99,0,B99+1)</f>
        <v>0</v>
      </c>
      <c r="C101" s="70">
        <f t="shared" si="5"/>
        <v>0.5403600876626367</v>
      </c>
      <c r="D101" s="71">
        <f t="shared" si="5"/>
        <v>0.28242953648100005</v>
      </c>
      <c r="E101" s="71">
        <f t="shared" si="5"/>
        <v>0.14224175713617207</v>
      </c>
      <c r="F101" s="71">
        <f t="shared" si="5"/>
        <v>0.06871947673600004</v>
      </c>
      <c r="G101" s="71">
        <f t="shared" si="5"/>
        <v>0.031676352024078376</v>
      </c>
      <c r="H101" s="71">
        <f t="shared" si="5"/>
        <v>0.013841287200999988</v>
      </c>
      <c r="I101" s="71">
        <f t="shared" si="5"/>
        <v>0.0056880090631057124</v>
      </c>
      <c r="J101" s="71">
        <f t="shared" si="5"/>
        <v>0.002176782335999999</v>
      </c>
      <c r="K101" s="71">
        <f t="shared" si="5"/>
        <v>0.0007662178654104008</v>
      </c>
      <c r="L101" s="71">
        <f t="shared" si="5"/>
        <v>0.00024414062500000016</v>
      </c>
    </row>
    <row r="102" spans="1:12" s="45" customFormat="1" ht="12">
      <c r="A102" s="72">
        <v>12</v>
      </c>
      <c r="B102" s="45">
        <f>IF(B101=A101,0,B101+1)</f>
        <v>1</v>
      </c>
      <c r="C102" s="70">
        <f t="shared" si="5"/>
        <v>0.34128005536587586</v>
      </c>
      <c r="D102" s="71">
        <f t="shared" si="5"/>
        <v>0.3765727153080001</v>
      </c>
      <c r="E102" s="71">
        <f t="shared" si="5"/>
        <v>0.3012178386413056</v>
      </c>
      <c r="F102" s="71">
        <f t="shared" si="5"/>
        <v>0.20615843020800015</v>
      </c>
      <c r="G102" s="71">
        <f t="shared" si="5"/>
        <v>0.1267054080963135</v>
      </c>
      <c r="H102" s="71">
        <f t="shared" si="5"/>
        <v>0.07118376274799994</v>
      </c>
      <c r="I102" s="71">
        <f t="shared" si="5"/>
        <v>0.036753289330836936</v>
      </c>
      <c r="J102" s="71">
        <f t="shared" si="5"/>
        <v>0.017414258687999992</v>
      </c>
      <c r="K102" s="71">
        <f t="shared" si="5"/>
        <v>0.007522866314938482</v>
      </c>
      <c r="L102" s="71">
        <f t="shared" si="5"/>
        <v>0.0029296874999999996</v>
      </c>
    </row>
    <row r="103" spans="1:12" s="45" customFormat="1" ht="12">
      <c r="A103" s="72">
        <v>12</v>
      </c>
      <c r="B103" s="45">
        <f>IF(B102=A102,0,B102+1)</f>
        <v>2</v>
      </c>
      <c r="C103" s="70">
        <f t="shared" si="5"/>
        <v>0.0987915949743325</v>
      </c>
      <c r="D103" s="71">
        <f t="shared" si="5"/>
        <v>0.2301277704660001</v>
      </c>
      <c r="E103" s="71">
        <f t="shared" si="5"/>
        <v>0.29235849044597306</v>
      </c>
      <c r="F103" s="71">
        <f t="shared" si="5"/>
        <v>0.2834678415360002</v>
      </c>
      <c r="G103" s="71">
        <f t="shared" si="5"/>
        <v>0.23229324817657482</v>
      </c>
      <c r="H103" s="71">
        <f t="shared" si="5"/>
        <v>0.16779029790599984</v>
      </c>
      <c r="I103" s="71">
        <f t="shared" si="5"/>
        <v>0.10884627994132473</v>
      </c>
      <c r="J103" s="71">
        <f t="shared" si="5"/>
        <v>0.06385228185600002</v>
      </c>
      <c r="K103" s="71">
        <f t="shared" si="5"/>
        <v>0.033852898417223144</v>
      </c>
      <c r="L103" s="71">
        <f t="shared" si="5"/>
        <v>0.01611328125</v>
      </c>
    </row>
    <row r="104" spans="1:12" s="45" customFormat="1" ht="12">
      <c r="A104" s="72">
        <v>12</v>
      </c>
      <c r="B104" s="45">
        <f>IF(B103=A103,0,B103+1)</f>
        <v>3</v>
      </c>
      <c r="C104" s="70">
        <f t="shared" si="5"/>
        <v>0.01733185876742675</v>
      </c>
      <c r="D104" s="71">
        <f t="shared" si="5"/>
        <v>0.08523250758000003</v>
      </c>
      <c r="E104" s="71">
        <f t="shared" si="5"/>
        <v>0.1719755826152783</v>
      </c>
      <c r="F104" s="71">
        <f t="shared" si="5"/>
        <v>0.23622320128000024</v>
      </c>
      <c r="G104" s="71">
        <f t="shared" si="5"/>
        <v>0.25810360908508323</v>
      </c>
      <c r="H104" s="71">
        <f t="shared" si="5"/>
        <v>0.23970042557999968</v>
      </c>
      <c r="I104" s="71">
        <f t="shared" si="5"/>
        <v>0.19536511784340332</v>
      </c>
      <c r="J104" s="71">
        <f t="shared" si="5"/>
        <v>0.14189395968000001</v>
      </c>
      <c r="K104" s="71">
        <f t="shared" si="5"/>
        <v>0.09232608659242679</v>
      </c>
      <c r="L104" s="71">
        <f t="shared" si="5"/>
        <v>0.053710937500000014</v>
      </c>
    </row>
    <row r="105" spans="1:12" s="45" customFormat="1" ht="12">
      <c r="A105" s="72">
        <v>12</v>
      </c>
      <c r="B105" s="45">
        <f>IF(B104=A104,0,B104+1)</f>
        <v>4</v>
      </c>
      <c r="C105" s="70">
        <f aca="true" t="shared" si="6" ref="C105:L124">BINOMDIST($B105,$A105,C$2,0)</f>
        <v>0.0020524569593005377</v>
      </c>
      <c r="D105" s="71">
        <f t="shared" si="6"/>
        <v>0.021308126895000022</v>
      </c>
      <c r="E105" s="71">
        <f t="shared" si="6"/>
        <v>0.06828442250900756</v>
      </c>
      <c r="F105" s="71">
        <f t="shared" si="6"/>
        <v>0.1328755507200001</v>
      </c>
      <c r="G105" s="71">
        <f t="shared" si="6"/>
        <v>0.19357770681381237</v>
      </c>
      <c r="H105" s="71">
        <f t="shared" si="6"/>
        <v>0.2311396960949998</v>
      </c>
      <c r="I105" s="71">
        <f t="shared" si="6"/>
        <v>0.23669235431027702</v>
      </c>
      <c r="J105" s="71">
        <f t="shared" si="6"/>
        <v>0.21284093952</v>
      </c>
      <c r="K105" s="71">
        <f t="shared" si="6"/>
        <v>0.1699639321360584</v>
      </c>
      <c r="L105" s="71">
        <f t="shared" si="6"/>
        <v>0.12084960937500003</v>
      </c>
    </row>
    <row r="106" spans="1:12" s="45" customFormat="1" ht="12">
      <c r="A106" s="72"/>
      <c r="C106" s="70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1:12" s="45" customFormat="1" ht="12">
      <c r="A107" s="72">
        <v>12</v>
      </c>
      <c r="B107" s="45">
        <f>IF(B105=A105,0,B105+1)</f>
        <v>5</v>
      </c>
      <c r="C107" s="70">
        <f t="shared" si="6"/>
        <v>0.00017283848078320326</v>
      </c>
      <c r="D107" s="71">
        <f t="shared" si="6"/>
        <v>0.0037881114480000063</v>
      </c>
      <c r="E107" s="71">
        <f t="shared" si="6"/>
        <v>0.019280307531955077</v>
      </c>
      <c r="F107" s="71">
        <f t="shared" si="6"/>
        <v>0.05315022028800003</v>
      </c>
      <c r="G107" s="71">
        <f t="shared" si="6"/>
        <v>0.1032414436340332</v>
      </c>
      <c r="H107" s="71">
        <f t="shared" si="6"/>
        <v>0.15849579160799987</v>
      </c>
      <c r="I107" s="71">
        <f t="shared" si="6"/>
        <v>0.20391956679039241</v>
      </c>
      <c r="J107" s="71">
        <f t="shared" si="6"/>
        <v>0.22703033548800003</v>
      </c>
      <c r="K107" s="71">
        <f t="shared" si="6"/>
        <v>0.22249823843265826</v>
      </c>
      <c r="L107" s="71">
        <f t="shared" si="6"/>
        <v>0.19335937500000006</v>
      </c>
    </row>
    <row r="108" spans="1:12" s="45" customFormat="1" ht="12">
      <c r="A108" s="72">
        <v>12</v>
      </c>
      <c r="B108" s="45">
        <f>IF(B107=A107,0,B107+1)</f>
        <v>6</v>
      </c>
      <c r="C108" s="70">
        <f t="shared" si="6"/>
        <v>1.0612889170898431E-05</v>
      </c>
      <c r="D108" s="71">
        <f t="shared" si="6"/>
        <v>0.0004910514840000001</v>
      </c>
      <c r="E108" s="71">
        <f t="shared" si="6"/>
        <v>0.0039694750801083966</v>
      </c>
      <c r="F108" s="71">
        <f t="shared" si="6"/>
        <v>0.015502147584000018</v>
      </c>
      <c r="G108" s="71">
        <f t="shared" si="6"/>
        <v>0.040149450302124044</v>
      </c>
      <c r="H108" s="71">
        <f t="shared" si="6"/>
        <v>0.07924789580399984</v>
      </c>
      <c r="I108" s="71">
        <f t="shared" si="6"/>
        <v>0.12810331759909263</v>
      </c>
      <c r="J108" s="71">
        <f t="shared" si="6"/>
        <v>0.17657914982400003</v>
      </c>
      <c r="K108" s="71">
        <f t="shared" si="6"/>
        <v>0.21238468214026465</v>
      </c>
      <c r="L108" s="71">
        <f t="shared" si="6"/>
        <v>0.22558593750000017</v>
      </c>
    </row>
    <row r="109" spans="1:12" s="45" customFormat="1" ht="12">
      <c r="A109" s="72">
        <v>12</v>
      </c>
      <c r="B109" s="45">
        <f>IF(B108=A108,0,B108+1)</f>
        <v>7</v>
      </c>
      <c r="C109" s="70">
        <f t="shared" si="6"/>
        <v>4.787769550781252E-07</v>
      </c>
      <c r="D109" s="71">
        <f t="shared" si="6"/>
        <v>4.6766808000000145E-05</v>
      </c>
      <c r="E109" s="71">
        <f t="shared" si="6"/>
        <v>0.0006004248020332031</v>
      </c>
      <c r="F109" s="71">
        <f t="shared" si="6"/>
        <v>0.0033218887680000007</v>
      </c>
      <c r="G109" s="71">
        <f t="shared" si="6"/>
        <v>0.011471271514892585</v>
      </c>
      <c r="H109" s="71">
        <f t="shared" si="6"/>
        <v>0.029111471927999958</v>
      </c>
      <c r="I109" s="71">
        <f t="shared" si="6"/>
        <v>0.05912460812265816</v>
      </c>
      <c r="J109" s="71">
        <f t="shared" si="6"/>
        <v>0.10090237132800006</v>
      </c>
      <c r="K109" s="71">
        <f t="shared" si="6"/>
        <v>0.14894510176070502</v>
      </c>
      <c r="L109" s="71">
        <f t="shared" si="6"/>
        <v>0.19335937500000006</v>
      </c>
    </row>
    <row r="110" spans="1:12" s="45" customFormat="1" ht="12">
      <c r="A110" s="72">
        <v>12</v>
      </c>
      <c r="B110" s="45">
        <f>IF(B109=A109,0,B109+1)</f>
        <v>8</v>
      </c>
      <c r="C110" s="70">
        <f t="shared" si="6"/>
        <v>1.5749241943359392E-08</v>
      </c>
      <c r="D110" s="71">
        <f t="shared" si="6"/>
        <v>3.2476950000000063E-06</v>
      </c>
      <c r="E110" s="71">
        <f t="shared" si="6"/>
        <v>6.622332375366211E-05</v>
      </c>
      <c r="F110" s="71">
        <f t="shared" si="6"/>
        <v>0.0005190451200000005</v>
      </c>
      <c r="G110" s="71">
        <f t="shared" si="6"/>
        <v>0.0023898482322692884</v>
      </c>
      <c r="H110" s="71">
        <f t="shared" si="6"/>
        <v>0.00779771569499999</v>
      </c>
      <c r="I110" s="71">
        <f t="shared" si="6"/>
        <v>0.0198977046566638</v>
      </c>
      <c r="J110" s="71">
        <f t="shared" si="6"/>
        <v>0.04204265472000002</v>
      </c>
      <c r="K110" s="71">
        <f t="shared" si="6"/>
        <v>0.076165108854906</v>
      </c>
      <c r="L110" s="71">
        <f t="shared" si="6"/>
        <v>0.12084960937500003</v>
      </c>
    </row>
    <row r="111" spans="1:12" s="45" customFormat="1" ht="12">
      <c r="A111" s="72">
        <v>12</v>
      </c>
      <c r="B111" s="45">
        <f>IF(B110=A110,0,B110+1)</f>
        <v>9</v>
      </c>
      <c r="C111" s="70">
        <f t="shared" si="6"/>
        <v>3.684033203125006E-10</v>
      </c>
      <c r="D111" s="71">
        <f t="shared" si="6"/>
        <v>1.6038000000000012E-07</v>
      </c>
      <c r="E111" s="71">
        <f t="shared" si="6"/>
        <v>5.1939861767578035E-06</v>
      </c>
      <c r="F111" s="71">
        <f t="shared" si="6"/>
        <v>5.76716800000001E-05</v>
      </c>
      <c r="G111" s="71">
        <f t="shared" si="6"/>
        <v>0.0003540515899658205</v>
      </c>
      <c r="H111" s="71">
        <f t="shared" si="6"/>
        <v>0.0014852791799999981</v>
      </c>
      <c r="I111" s="71">
        <f t="shared" si="6"/>
        <v>0.004761843849457997</v>
      </c>
      <c r="J111" s="71">
        <f t="shared" si="6"/>
        <v>0.012457082880000005</v>
      </c>
      <c r="K111" s="71">
        <f t="shared" si="6"/>
        <v>0.027696403219965828</v>
      </c>
      <c r="L111" s="71">
        <f t="shared" si="6"/>
        <v>0.053710937500000014</v>
      </c>
    </row>
    <row r="112" spans="1:12" s="45" customFormat="1" ht="12">
      <c r="A112" s="72"/>
      <c r="C112" s="70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1:12" s="45" customFormat="1" ht="12">
      <c r="A113" s="72">
        <v>12</v>
      </c>
      <c r="B113" s="45">
        <f>IF(B111=A111,0,B111+1)</f>
        <v>10</v>
      </c>
      <c r="C113" s="70">
        <f t="shared" si="6"/>
        <v>5.816894531250012E-12</v>
      </c>
      <c r="D113" s="71">
        <f t="shared" si="6"/>
        <v>5.346000000000018E-09</v>
      </c>
      <c r="E113" s="71">
        <f t="shared" si="6"/>
        <v>2.749757387695313E-07</v>
      </c>
      <c r="F113" s="71">
        <f t="shared" si="6"/>
        <v>4.325376000000002E-06</v>
      </c>
      <c r="G113" s="71">
        <f t="shared" si="6"/>
        <v>3.540515899658203E-05</v>
      </c>
      <c r="H113" s="71">
        <f t="shared" si="6"/>
        <v>0.0001909644659999998</v>
      </c>
      <c r="I113" s="71">
        <f t="shared" si="6"/>
        <v>0.0007692209295278309</v>
      </c>
      <c r="J113" s="71">
        <f t="shared" si="6"/>
        <v>0.002491416576000003</v>
      </c>
      <c r="K113" s="71">
        <f t="shared" si="6"/>
        <v>0.006798208063082518</v>
      </c>
      <c r="L113" s="71">
        <f t="shared" si="6"/>
        <v>0.01611328125</v>
      </c>
    </row>
    <row r="114" spans="1:12" s="45" customFormat="1" ht="12">
      <c r="A114" s="72">
        <v>12</v>
      </c>
      <c r="B114" s="45">
        <f>IF(B113=A113,0,B113+1)</f>
        <v>11</v>
      </c>
      <c r="C114" s="70">
        <f t="shared" si="6"/>
        <v>5.566406249999996E-14</v>
      </c>
      <c r="D114" s="71">
        <f t="shared" si="6"/>
        <v>1.0800000000000023E-10</v>
      </c>
      <c r="E114" s="71">
        <f t="shared" si="6"/>
        <v>8.822750976562516E-09</v>
      </c>
      <c r="F114" s="71">
        <f t="shared" si="6"/>
        <v>1.9660800000000027E-07</v>
      </c>
      <c r="G114" s="71">
        <f t="shared" si="6"/>
        <v>2.145767211914062E-06</v>
      </c>
      <c r="H114" s="71">
        <f t="shared" si="6"/>
        <v>1.4880347999999988E-05</v>
      </c>
      <c r="I114" s="71">
        <f t="shared" si="6"/>
        <v>7.53083427509765E-05</v>
      </c>
      <c r="J114" s="71">
        <f t="shared" si="6"/>
        <v>0.0003019898880000001</v>
      </c>
      <c r="K114" s="71">
        <f t="shared" si="6"/>
        <v>0.0010113036788056632</v>
      </c>
      <c r="L114" s="71">
        <f t="shared" si="6"/>
        <v>0.0029296874999999996</v>
      </c>
    </row>
    <row r="115" spans="1:12" s="45" customFormat="1" ht="12">
      <c r="A115" s="72">
        <v>12</v>
      </c>
      <c r="B115" s="45">
        <f>IF(B114=A114,0,B114+1)</f>
        <v>12</v>
      </c>
      <c r="C115" s="70">
        <f t="shared" si="6"/>
        <v>2.44140625E-16</v>
      </c>
      <c r="D115" s="71">
        <f t="shared" si="6"/>
        <v>1.000000000000001E-12</v>
      </c>
      <c r="E115" s="71">
        <f t="shared" si="6"/>
        <v>1.2974633789062502E-10</v>
      </c>
      <c r="F115" s="71">
        <f t="shared" si="6"/>
        <v>4.096000000000008E-09</v>
      </c>
      <c r="G115" s="71">
        <f t="shared" si="6"/>
        <v>5.960464477539072E-08</v>
      </c>
      <c r="H115" s="71">
        <f t="shared" si="6"/>
        <v>5.314409999999987E-07</v>
      </c>
      <c r="I115" s="71">
        <f t="shared" si="6"/>
        <v>3.3792205080566344E-06</v>
      </c>
      <c r="J115" s="71">
        <f t="shared" si="6"/>
        <v>1.677721600000002E-05</v>
      </c>
      <c r="K115" s="71">
        <f t="shared" si="6"/>
        <v>6.895252355493167E-05</v>
      </c>
      <c r="L115" s="71">
        <f t="shared" si="6"/>
        <v>0.00024414062500000016</v>
      </c>
    </row>
    <row r="116" spans="3:12" s="45" customFormat="1" ht="12">
      <c r="C116" s="70"/>
      <c r="D116" s="71"/>
      <c r="E116" s="71"/>
      <c r="F116" s="71"/>
      <c r="G116" s="71"/>
      <c r="H116" s="71"/>
      <c r="I116" s="71"/>
      <c r="J116" s="71"/>
      <c r="K116" s="71"/>
      <c r="L116" s="71"/>
    </row>
    <row r="117" spans="1:12" s="45" customFormat="1" ht="12">
      <c r="A117" s="45">
        <v>13</v>
      </c>
      <c r="B117" s="45">
        <f>IF(B115=A115,0,B115+1)</f>
        <v>0</v>
      </c>
      <c r="C117" s="70">
        <f t="shared" si="6"/>
        <v>0.5133420832795048</v>
      </c>
      <c r="D117" s="71">
        <f t="shared" si="6"/>
        <v>0.2541865828329001</v>
      </c>
      <c r="E117" s="71">
        <f t="shared" si="6"/>
        <v>0.12090549356574627</v>
      </c>
      <c r="F117" s="71">
        <f t="shared" si="6"/>
        <v>0.054975581388800036</v>
      </c>
      <c r="G117" s="71">
        <f t="shared" si="6"/>
        <v>0.023757264018058787</v>
      </c>
      <c r="H117" s="71">
        <f t="shared" si="6"/>
        <v>0.009688901040699992</v>
      </c>
      <c r="I117" s="71">
        <f t="shared" si="6"/>
        <v>0.0036972058910187135</v>
      </c>
      <c r="J117" s="71">
        <f t="shared" si="6"/>
        <v>0.0013060694015999995</v>
      </c>
      <c r="K117" s="71">
        <f t="shared" si="6"/>
        <v>0.00042141982597572035</v>
      </c>
      <c r="L117" s="71">
        <f t="shared" si="6"/>
        <v>0.00012207031250000008</v>
      </c>
    </row>
    <row r="118" spans="1:12" s="45" customFormat="1" ht="12">
      <c r="A118" s="72">
        <v>13</v>
      </c>
      <c r="B118" s="45">
        <f>IF(B117=A117,0,B117+1)</f>
        <v>1</v>
      </c>
      <c r="C118" s="70">
        <f t="shared" si="6"/>
        <v>0.3512340569807139</v>
      </c>
      <c r="D118" s="71">
        <f t="shared" si="6"/>
        <v>0.36715839742530015</v>
      </c>
      <c r="E118" s="71">
        <f t="shared" si="6"/>
        <v>0.2773714264155355</v>
      </c>
      <c r="F118" s="71">
        <f t="shared" si="6"/>
        <v>0.1786706395136001</v>
      </c>
      <c r="G118" s="71">
        <f t="shared" si="6"/>
        <v>0.10294814407825473</v>
      </c>
      <c r="H118" s="71">
        <f t="shared" si="6"/>
        <v>0.053981020083899954</v>
      </c>
      <c r="I118" s="71">
        <f t="shared" si="6"/>
        <v>0.025880441237130986</v>
      </c>
      <c r="J118" s="71">
        <f t="shared" si="6"/>
        <v>0.011319268147199996</v>
      </c>
      <c r="K118" s="71">
        <f t="shared" si="6"/>
        <v>0.004482374512650845</v>
      </c>
      <c r="L118" s="71">
        <f t="shared" si="6"/>
        <v>0.001586914062500001</v>
      </c>
    </row>
    <row r="119" spans="1:12" s="45" customFormat="1" ht="12">
      <c r="A119" s="72">
        <v>13</v>
      </c>
      <c r="B119" s="45">
        <f>IF(B118=A118,0,B118+1)</f>
        <v>2</v>
      </c>
      <c r="C119" s="70">
        <f t="shared" si="6"/>
        <v>0.11091601799390965</v>
      </c>
      <c r="D119" s="71">
        <f t="shared" si="6"/>
        <v>0.24477226495020013</v>
      </c>
      <c r="E119" s="71">
        <f t="shared" si="6"/>
        <v>0.29368739267527294</v>
      </c>
      <c r="F119" s="71">
        <f t="shared" si="6"/>
        <v>0.2680059592704002</v>
      </c>
      <c r="G119" s="71">
        <f t="shared" si="6"/>
        <v>0.20589628815650943</v>
      </c>
      <c r="H119" s="71">
        <f t="shared" si="6"/>
        <v>0.13880833735859988</v>
      </c>
      <c r="I119" s="71">
        <f t="shared" si="6"/>
        <v>0.083613733227654</v>
      </c>
      <c r="J119" s="71">
        <f t="shared" si="6"/>
        <v>0.045277072588799976</v>
      </c>
      <c r="K119" s="71">
        <f t="shared" si="6"/>
        <v>0.022004383971195057</v>
      </c>
      <c r="L119" s="71">
        <f t="shared" si="6"/>
        <v>0.009521484374999998</v>
      </c>
    </row>
    <row r="120" spans="1:12" s="45" customFormat="1" ht="12">
      <c r="A120" s="72">
        <v>13</v>
      </c>
      <c r="B120" s="45">
        <f>IF(B119=A119,0,B119+1)</f>
        <v>3</v>
      </c>
      <c r="C120" s="70">
        <f t="shared" si="6"/>
        <v>0.02140484557777204</v>
      </c>
      <c r="D120" s="71">
        <f t="shared" si="6"/>
        <v>0.09972203386860004</v>
      </c>
      <c r="E120" s="71">
        <f t="shared" si="6"/>
        <v>0.1900330187898825</v>
      </c>
      <c r="F120" s="71">
        <f t="shared" si="6"/>
        <v>0.24567212933120022</v>
      </c>
      <c r="G120" s="71">
        <f t="shared" si="6"/>
        <v>0.25165101885795615</v>
      </c>
      <c r="H120" s="71">
        <f t="shared" si="6"/>
        <v>0.2181273872777997</v>
      </c>
      <c r="I120" s="71">
        <f t="shared" si="6"/>
        <v>0.1650835245776758</v>
      </c>
      <c r="J120" s="71">
        <f t="shared" si="6"/>
        <v>0.11067728855040003</v>
      </c>
      <c r="K120" s="71">
        <f t="shared" si="6"/>
        <v>0.06601315191358514</v>
      </c>
      <c r="L120" s="71">
        <f t="shared" si="6"/>
        <v>0.03491210937500001</v>
      </c>
    </row>
    <row r="121" spans="1:12" s="45" customFormat="1" ht="12">
      <c r="A121" s="72">
        <v>13</v>
      </c>
      <c r="B121" s="45">
        <f>IF(B120=A120,0,B120+1)</f>
        <v>4</v>
      </c>
      <c r="C121" s="70">
        <f t="shared" si="6"/>
        <v>0.0028164270497068483</v>
      </c>
      <c r="D121" s="71">
        <f t="shared" si="6"/>
        <v>0.027700564963500027</v>
      </c>
      <c r="E121" s="71">
        <f t="shared" si="6"/>
        <v>0.08383809652494817</v>
      </c>
      <c r="F121" s="71">
        <f t="shared" si="6"/>
        <v>0.1535450808320001</v>
      </c>
      <c r="G121" s="71">
        <f t="shared" si="6"/>
        <v>0.20970918238163005</v>
      </c>
      <c r="H121" s="71">
        <f t="shared" si="6"/>
        <v>0.23370791494049972</v>
      </c>
      <c r="I121" s="71">
        <f t="shared" si="6"/>
        <v>0.22222782154687123</v>
      </c>
      <c r="J121" s="71">
        <f t="shared" si="6"/>
        <v>0.18446214758400004</v>
      </c>
      <c r="K121" s="71">
        <f t="shared" si="6"/>
        <v>0.13502690164142417</v>
      </c>
      <c r="L121" s="71">
        <f t="shared" si="6"/>
        <v>0.0872802734375</v>
      </c>
    </row>
    <row r="122" spans="1:12" s="45" customFormat="1" ht="12">
      <c r="A122" s="72"/>
      <c r="C122" s="70"/>
      <c r="D122" s="71"/>
      <c r="E122" s="71"/>
      <c r="F122" s="71"/>
      <c r="G122" s="71"/>
      <c r="H122" s="71"/>
      <c r="I122" s="71"/>
      <c r="J122" s="71"/>
      <c r="K122" s="71"/>
      <c r="L122" s="71"/>
    </row>
    <row r="123" spans="1:12" s="45" customFormat="1" ht="12">
      <c r="A123" s="72">
        <v>13</v>
      </c>
      <c r="B123" s="45">
        <f>IF(B121=A121,0,B121+1)</f>
        <v>5</v>
      </c>
      <c r="C123" s="70">
        <f t="shared" si="6"/>
        <v>0.00026681940470907</v>
      </c>
      <c r="D123" s="71">
        <f t="shared" si="6"/>
        <v>0.00554011299270001</v>
      </c>
      <c r="E123" s="71">
        <f t="shared" si="6"/>
        <v>0.02663092477851295</v>
      </c>
      <c r="F123" s="71">
        <f t="shared" si="6"/>
        <v>0.06909528637440004</v>
      </c>
      <c r="G123" s="71">
        <f t="shared" si="6"/>
        <v>0.125825509428978</v>
      </c>
      <c r="H123" s="71">
        <f t="shared" si="6"/>
        <v>0.18028896295409985</v>
      </c>
      <c r="I123" s="71">
        <f t="shared" si="6"/>
        <v>0.21539004242235205</v>
      </c>
      <c r="J123" s="71">
        <f t="shared" si="6"/>
        <v>0.2213545771008001</v>
      </c>
      <c r="K123" s="71">
        <f t="shared" si="6"/>
        <v>0.19885780059918828</v>
      </c>
      <c r="L123" s="71">
        <f t="shared" si="6"/>
        <v>0.15710449218750003</v>
      </c>
    </row>
    <row r="124" spans="1:12" s="45" customFormat="1" ht="12">
      <c r="A124" s="72">
        <v>13</v>
      </c>
      <c r="B124" s="45">
        <f>IF(B123=A123,0,B123+1)</f>
        <v>6</v>
      </c>
      <c r="C124" s="70">
        <f t="shared" si="6"/>
        <v>1.8724168751513667E-05</v>
      </c>
      <c r="D124" s="71">
        <f t="shared" si="6"/>
        <v>0.0008207574804000005</v>
      </c>
      <c r="E124" s="71">
        <f t="shared" si="6"/>
        <v>0.0062660999478854</v>
      </c>
      <c r="F124" s="71">
        <f t="shared" si="6"/>
        <v>0.023031762124800032</v>
      </c>
      <c r="G124" s="71">
        <f t="shared" si="6"/>
        <v>0.05592244863510135</v>
      </c>
      <c r="H124" s="71">
        <f t="shared" si="6"/>
        <v>0.10302226454519982</v>
      </c>
      <c r="I124" s="71">
        <f t="shared" si="6"/>
        <v>0.1546390048160476</v>
      </c>
      <c r="J124" s="71">
        <f t="shared" si="6"/>
        <v>0.19675962408960002</v>
      </c>
      <c r="K124" s="71">
        <f t="shared" si="6"/>
        <v>0.2169357824718419</v>
      </c>
      <c r="L124" s="71">
        <f t="shared" si="6"/>
        <v>0.20947265625000014</v>
      </c>
    </row>
    <row r="125" spans="1:12" s="45" customFormat="1" ht="12">
      <c r="A125" s="72">
        <v>13</v>
      </c>
      <c r="B125" s="45">
        <f>IF(B124=A124,0,B124+1)</f>
        <v>7</v>
      </c>
      <c r="C125" s="70">
        <f aca="true" t="shared" si="7" ref="C125:L143">BINOMDIST($B125,$A125,C$2,0)</f>
        <v>9.854825658691408E-07</v>
      </c>
      <c r="D125" s="71">
        <f t="shared" si="7"/>
        <v>9.119527560000027E-05</v>
      </c>
      <c r="E125" s="71">
        <f t="shared" si="7"/>
        <v>0.0011057823437444821</v>
      </c>
      <c r="F125" s="71">
        <f t="shared" si="7"/>
        <v>0.005757940531200002</v>
      </c>
      <c r="G125" s="71">
        <f t="shared" si="7"/>
        <v>0.01864081621170045</v>
      </c>
      <c r="H125" s="71">
        <f t="shared" si="7"/>
        <v>0.04415239909079993</v>
      </c>
      <c r="I125" s="71">
        <f t="shared" si="7"/>
        <v>0.0832671564394102</v>
      </c>
      <c r="J125" s="71">
        <f t="shared" si="7"/>
        <v>0.13117308272640005</v>
      </c>
      <c r="K125" s="71">
        <f t="shared" si="7"/>
        <v>0.17749291293150685</v>
      </c>
      <c r="L125" s="71">
        <f t="shared" si="7"/>
        <v>0.20947265625000014</v>
      </c>
    </row>
    <row r="126" spans="1:12" s="45" customFormat="1" ht="12">
      <c r="A126" s="72">
        <v>13</v>
      </c>
      <c r="B126" s="45">
        <f>IF(B125=A125,0,B125+1)</f>
        <v>8</v>
      </c>
      <c r="C126" s="70">
        <f t="shared" si="7"/>
        <v>3.890062760009769E-08</v>
      </c>
      <c r="D126" s="71">
        <f t="shared" si="7"/>
        <v>7.599606300000015E-06</v>
      </c>
      <c r="E126" s="71">
        <f t="shared" si="7"/>
        <v>0.00014635354549559325</v>
      </c>
      <c r="F126" s="71">
        <f t="shared" si="7"/>
        <v>0.001079613849600001</v>
      </c>
      <c r="G126" s="71">
        <f t="shared" si="7"/>
        <v>0.004660204052925113</v>
      </c>
      <c r="H126" s="71">
        <f t="shared" si="7"/>
        <v>0.014191842564899982</v>
      </c>
      <c r="I126" s="71">
        <f t="shared" si="7"/>
        <v>0.03362712086976182</v>
      </c>
      <c r="J126" s="71">
        <f t="shared" si="7"/>
        <v>0.06558654136320004</v>
      </c>
      <c r="K126" s="71">
        <f t="shared" si="7"/>
        <v>0.10891610566251556</v>
      </c>
      <c r="L126" s="71">
        <f t="shared" si="7"/>
        <v>0.15710449218750003</v>
      </c>
    </row>
    <row r="127" spans="1:12" s="45" customFormat="1" ht="12">
      <c r="A127" s="72">
        <v>13</v>
      </c>
      <c r="B127" s="45">
        <f>IF(B126=A126,0,B126+1)</f>
        <v>9</v>
      </c>
      <c r="C127" s="70">
        <f t="shared" si="7"/>
        <v>1.1374452514648454E-09</v>
      </c>
      <c r="D127" s="71">
        <f t="shared" si="7"/>
        <v>4.691115000000003E-07</v>
      </c>
      <c r="E127" s="71">
        <f t="shared" si="7"/>
        <v>1.4348386813293431E-05</v>
      </c>
      <c r="F127" s="71">
        <f t="shared" si="7"/>
        <v>0.00014994636800000027</v>
      </c>
      <c r="G127" s="71">
        <f t="shared" si="7"/>
        <v>0.0008630007505416873</v>
      </c>
      <c r="H127" s="71">
        <f t="shared" si="7"/>
        <v>0.0033790101344999958</v>
      </c>
      <c r="I127" s="71">
        <f t="shared" si="7"/>
        <v>0.010059395131980021</v>
      </c>
      <c r="J127" s="71">
        <f t="shared" si="7"/>
        <v>0.02429131161600001</v>
      </c>
      <c r="K127" s="71">
        <f t="shared" si="7"/>
        <v>0.04950732075568892</v>
      </c>
      <c r="L127" s="71">
        <f t="shared" si="7"/>
        <v>0.0872802734375</v>
      </c>
    </row>
    <row r="128" spans="1:12" s="45" customFormat="1" ht="12">
      <c r="A128" s="72"/>
      <c r="C128" s="70"/>
      <c r="D128" s="71"/>
      <c r="E128" s="71"/>
      <c r="F128" s="71"/>
      <c r="G128" s="71"/>
      <c r="H128" s="71"/>
      <c r="I128" s="71"/>
      <c r="J128" s="71"/>
      <c r="K128" s="71"/>
      <c r="L128" s="71"/>
    </row>
    <row r="129" spans="1:12" s="45" customFormat="1" ht="12">
      <c r="A129" s="72">
        <v>13</v>
      </c>
      <c r="B129" s="45">
        <f>IF(B127=A127,0,B127+1)</f>
        <v>10</v>
      </c>
      <c r="C129" s="70">
        <f t="shared" si="7"/>
        <v>2.394621582031255E-11</v>
      </c>
      <c r="D129" s="71">
        <f t="shared" si="7"/>
        <v>2.0849400000000068E-08</v>
      </c>
      <c r="E129" s="71">
        <f t="shared" si="7"/>
        <v>1.0128273044677735E-06</v>
      </c>
      <c r="F129" s="71">
        <f t="shared" si="7"/>
        <v>1.499463680000001E-05</v>
      </c>
      <c r="G129" s="71">
        <f t="shared" si="7"/>
        <v>0.00011506676673889162</v>
      </c>
      <c r="H129" s="71">
        <f t="shared" si="7"/>
        <v>0.0005792588801999994</v>
      </c>
      <c r="I129" s="71">
        <f t="shared" si="7"/>
        <v>0.00216663895150339</v>
      </c>
      <c r="J129" s="71">
        <f t="shared" si="7"/>
        <v>0.006477683097600008</v>
      </c>
      <c r="K129" s="71">
        <f t="shared" si="7"/>
        <v>0.016202395883680002</v>
      </c>
      <c r="L129" s="71">
        <f t="shared" si="7"/>
        <v>0.03491210937500001</v>
      </c>
    </row>
    <row r="130" spans="1:12" s="45" customFormat="1" ht="12">
      <c r="A130" s="72">
        <v>13</v>
      </c>
      <c r="B130" s="45">
        <f>IF(B129=A129,0,B129+1)</f>
        <v>11</v>
      </c>
      <c r="C130" s="70">
        <f t="shared" si="7"/>
        <v>3.4372558593749976E-13</v>
      </c>
      <c r="D130" s="71">
        <f t="shared" si="7"/>
        <v>6.318000000000013E-10</v>
      </c>
      <c r="E130" s="71">
        <f t="shared" si="7"/>
        <v>4.87456991455079E-08</v>
      </c>
      <c r="F130" s="71">
        <f t="shared" si="7"/>
        <v>1.0223616000000013E-06</v>
      </c>
      <c r="G130" s="71">
        <f t="shared" si="7"/>
        <v>1.0460615158081053E-05</v>
      </c>
      <c r="H130" s="71">
        <f t="shared" si="7"/>
        <v>6.770558339999994E-05</v>
      </c>
      <c r="I130" s="71">
        <f t="shared" si="7"/>
        <v>0.0003181777481228757</v>
      </c>
      <c r="J130" s="71">
        <f t="shared" si="7"/>
        <v>0.0011777605632000004</v>
      </c>
      <c r="K130" s="71">
        <f t="shared" si="7"/>
        <v>0.003615410651730246</v>
      </c>
      <c r="L130" s="71">
        <f t="shared" si="7"/>
        <v>0.009521484374999998</v>
      </c>
    </row>
    <row r="131" spans="1:12" s="45" customFormat="1" ht="12">
      <c r="A131" s="72">
        <v>13</v>
      </c>
      <c r="B131" s="45">
        <f>IF(B130=A130,0,B130+1)</f>
        <v>12</v>
      </c>
      <c r="C131" s="70">
        <f t="shared" si="7"/>
        <v>3.01513671875E-15</v>
      </c>
      <c r="D131" s="71">
        <f t="shared" si="7"/>
        <v>1.1700000000000012E-11</v>
      </c>
      <c r="E131" s="71">
        <f t="shared" si="7"/>
        <v>1.4336970336914063E-09</v>
      </c>
      <c r="F131" s="71">
        <f t="shared" si="7"/>
        <v>4.259840000000009E-08</v>
      </c>
      <c r="G131" s="71">
        <f t="shared" si="7"/>
        <v>5.811452865600594E-07</v>
      </c>
      <c r="H131" s="71">
        <f t="shared" si="7"/>
        <v>4.836113099999988E-06</v>
      </c>
      <c r="I131" s="71">
        <f t="shared" si="7"/>
        <v>2.855441329307856E-05</v>
      </c>
      <c r="J131" s="71">
        <f t="shared" si="7"/>
        <v>0.00013086228480000013</v>
      </c>
      <c r="K131" s="71">
        <f t="shared" si="7"/>
        <v>0.0004930105434177614</v>
      </c>
      <c r="L131" s="71">
        <f t="shared" si="7"/>
        <v>0.001586914062500001</v>
      </c>
    </row>
    <row r="132" spans="1:12" s="45" customFormat="1" ht="12">
      <c r="A132" s="72">
        <v>13</v>
      </c>
      <c r="B132" s="45">
        <f>IF(B131=A131,0,B131+1)</f>
        <v>13</v>
      </c>
      <c r="C132" s="70">
        <f t="shared" si="7"/>
        <v>1.2207031250000007E-17</v>
      </c>
      <c r="D132" s="71">
        <f t="shared" si="7"/>
        <v>1.0000000000000034E-13</v>
      </c>
      <c r="E132" s="71">
        <f t="shared" si="7"/>
        <v>1.9461950683593717E-11</v>
      </c>
      <c r="F132" s="71">
        <f t="shared" si="7"/>
        <v>8.192000000000023E-10</v>
      </c>
      <c r="G132" s="71">
        <f t="shared" si="7"/>
        <v>1.4901161193847676E-08</v>
      </c>
      <c r="H132" s="71">
        <f t="shared" si="7"/>
        <v>1.5943229999999963E-07</v>
      </c>
      <c r="I132" s="71">
        <f t="shared" si="7"/>
        <v>1.1827271778198207E-06</v>
      </c>
      <c r="J132" s="71">
        <f t="shared" si="7"/>
        <v>6.710886400000003E-06</v>
      </c>
      <c r="K132" s="71">
        <f t="shared" si="7"/>
        <v>3.102863559971923E-05</v>
      </c>
      <c r="L132" s="71">
        <f t="shared" si="7"/>
        <v>0.00012207031250000008</v>
      </c>
    </row>
    <row r="133" spans="3:12" s="45" customFormat="1" ht="12">
      <c r="C133" s="70"/>
      <c r="D133" s="71"/>
      <c r="E133" s="71"/>
      <c r="F133" s="71"/>
      <c r="G133" s="71"/>
      <c r="H133" s="71"/>
      <c r="I133" s="71"/>
      <c r="J133" s="71"/>
      <c r="K133" s="71"/>
      <c r="L133" s="71"/>
    </row>
    <row r="134" spans="1:12" s="45" customFormat="1" ht="12">
      <c r="A134" s="45">
        <v>14</v>
      </c>
      <c r="B134" s="45">
        <f>IF(B132=A132,0,B132+1)</f>
        <v>0</v>
      </c>
      <c r="C134" s="70">
        <f t="shared" si="7"/>
        <v>0.4876749791155296</v>
      </c>
      <c r="D134" s="71">
        <f t="shared" si="7"/>
        <v>0.2287679245496101</v>
      </c>
      <c r="E134" s="71">
        <f t="shared" si="7"/>
        <v>0.10276966953088432</v>
      </c>
      <c r="F134" s="71">
        <f t="shared" si="7"/>
        <v>0.04398046511104003</v>
      </c>
      <c r="G134" s="71">
        <f t="shared" si="7"/>
        <v>0.017817948013544086</v>
      </c>
      <c r="H134" s="71">
        <f t="shared" si="7"/>
        <v>0.006782230728489993</v>
      </c>
      <c r="I134" s="71">
        <f t="shared" si="7"/>
        <v>0.002403183829162164</v>
      </c>
      <c r="J134" s="71">
        <f t="shared" si="7"/>
        <v>0.0007836416409599992</v>
      </c>
      <c r="K134" s="71">
        <f t="shared" si="7"/>
        <v>0.00023178090428664636</v>
      </c>
      <c r="L134" s="71">
        <f t="shared" si="7"/>
        <v>6.103515625000003E-05</v>
      </c>
    </row>
    <row r="135" spans="1:12" s="45" customFormat="1" ht="12">
      <c r="A135" s="72">
        <v>14</v>
      </c>
      <c r="B135" s="45">
        <f>IF(B134=A134,0,B134+1)</f>
        <v>1</v>
      </c>
      <c r="C135" s="70">
        <f t="shared" si="7"/>
        <v>0.35933945829565345</v>
      </c>
      <c r="D135" s="71">
        <f t="shared" si="7"/>
        <v>0.3558612159660602</v>
      </c>
      <c r="E135" s="71">
        <f t="shared" si="7"/>
        <v>0.2539015364880672</v>
      </c>
      <c r="F135" s="71">
        <f t="shared" si="7"/>
        <v>0.15393162788864012</v>
      </c>
      <c r="G135" s="71">
        <f t="shared" si="7"/>
        <v>0.08315042406320576</v>
      </c>
      <c r="H135" s="71">
        <f t="shared" si="7"/>
        <v>0.040693384370939965</v>
      </c>
      <c r="I135" s="71">
        <f t="shared" si="7"/>
        <v>0.018116308865991693</v>
      </c>
      <c r="J135" s="71">
        <f t="shared" si="7"/>
        <v>0.007313988648959998</v>
      </c>
      <c r="K135" s="71">
        <f t="shared" si="7"/>
        <v>0.002654944903647038</v>
      </c>
      <c r="L135" s="71">
        <f t="shared" si="7"/>
        <v>0.0008544921875000005</v>
      </c>
    </row>
    <row r="136" spans="1:12" s="45" customFormat="1" ht="12">
      <c r="A136" s="72">
        <v>14</v>
      </c>
      <c r="B136" s="45">
        <f>IF(B135=A135,0,B135+1)</f>
        <v>2</v>
      </c>
      <c r="C136" s="70">
        <f t="shared" si="7"/>
        <v>0.12293191994324985</v>
      </c>
      <c r="D136" s="71">
        <f t="shared" si="7"/>
        <v>0.2570108781977102</v>
      </c>
      <c r="E136" s="71">
        <f t="shared" si="7"/>
        <v>0.2912399977363123</v>
      </c>
      <c r="F136" s="71">
        <f t="shared" si="7"/>
        <v>0.2501388953190402</v>
      </c>
      <c r="G136" s="71">
        <f t="shared" si="7"/>
        <v>0.18015925213694575</v>
      </c>
      <c r="H136" s="71">
        <f t="shared" si="7"/>
        <v>0.11336014217618987</v>
      </c>
      <c r="I136" s="71">
        <f t="shared" si="7"/>
        <v>0.06340708103097091</v>
      </c>
      <c r="J136" s="71">
        <f t="shared" si="7"/>
        <v>0.03169395081215999</v>
      </c>
      <c r="K136" s="71">
        <f t="shared" si="7"/>
        <v>0.014119479714850159</v>
      </c>
      <c r="L136" s="71">
        <f t="shared" si="7"/>
        <v>0.0055541992187500035</v>
      </c>
    </row>
    <row r="137" spans="1:12" s="45" customFormat="1" ht="12">
      <c r="A137" s="72">
        <v>14</v>
      </c>
      <c r="B137" s="45">
        <f>IF(B136=A136,0,B136+1)</f>
        <v>3</v>
      </c>
      <c r="C137" s="70">
        <f t="shared" si="7"/>
        <v>0.025880404198578913</v>
      </c>
      <c r="D137" s="71">
        <f t="shared" si="7"/>
        <v>0.11422705697676006</v>
      </c>
      <c r="E137" s="71">
        <f t="shared" si="7"/>
        <v>0.20558117487269106</v>
      </c>
      <c r="F137" s="71">
        <f t="shared" si="7"/>
        <v>0.25013889531904027</v>
      </c>
      <c r="G137" s="71">
        <f t="shared" si="7"/>
        <v>0.24021233618259444</v>
      </c>
      <c r="H137" s="71">
        <f t="shared" si="7"/>
        <v>0.19433167230203974</v>
      </c>
      <c r="I137" s="71">
        <f t="shared" si="7"/>
        <v>0.1365690976051682</v>
      </c>
      <c r="J137" s="71">
        <f t="shared" si="7"/>
        <v>0.08451720216575997</v>
      </c>
      <c r="K137" s="71">
        <f t="shared" si="7"/>
        <v>0.04620920633950963</v>
      </c>
      <c r="L137" s="71">
        <f t="shared" si="7"/>
        <v>0.022216796875</v>
      </c>
    </row>
    <row r="138" spans="1:12" s="45" customFormat="1" ht="12">
      <c r="A138" s="72">
        <v>14</v>
      </c>
      <c r="B138" s="45">
        <f>IF(B137=A137,0,B137+1)</f>
        <v>4</v>
      </c>
      <c r="C138" s="70">
        <f t="shared" si="7"/>
        <v>0.003745847976110109</v>
      </c>
      <c r="D138" s="71">
        <f t="shared" si="7"/>
        <v>0.03490271185401004</v>
      </c>
      <c r="E138" s="71">
        <f t="shared" si="7"/>
        <v>0.09976733486468832</v>
      </c>
      <c r="F138" s="71">
        <f t="shared" si="7"/>
        <v>0.17197049053184013</v>
      </c>
      <c r="G138" s="71">
        <f t="shared" si="7"/>
        <v>0.2201946415007116</v>
      </c>
      <c r="H138" s="71">
        <f t="shared" si="7"/>
        <v>0.22903375664168976</v>
      </c>
      <c r="I138" s="71">
        <f t="shared" si="7"/>
        <v>0.20222731760765283</v>
      </c>
      <c r="J138" s="71">
        <f t="shared" si="7"/>
        <v>0.15494820397056006</v>
      </c>
      <c r="K138" s="71">
        <f t="shared" si="7"/>
        <v>0.10397071426389659</v>
      </c>
      <c r="L138" s="71">
        <f t="shared" si="7"/>
        <v>0.06109619140625</v>
      </c>
    </row>
    <row r="139" spans="1:12" s="45" customFormat="1" ht="12">
      <c r="A139" s="72"/>
      <c r="C139" s="70"/>
      <c r="D139" s="71"/>
      <c r="E139" s="71"/>
      <c r="F139" s="71"/>
      <c r="G139" s="71"/>
      <c r="H139" s="71"/>
      <c r="I139" s="71"/>
      <c r="J139" s="71"/>
      <c r="K139" s="71"/>
      <c r="L139" s="71"/>
    </row>
    <row r="140" spans="1:12" s="45" customFormat="1" ht="12">
      <c r="A140" s="72">
        <v>14</v>
      </c>
      <c r="B140" s="45">
        <f>IF(B138=A138,0,B138+1)</f>
        <v>5</v>
      </c>
      <c r="C140" s="70">
        <f t="shared" si="7"/>
        <v>0.00039429978695895896</v>
      </c>
      <c r="D140" s="71">
        <f t="shared" si="7"/>
        <v>0.007756158189780013</v>
      </c>
      <c r="E140" s="71">
        <f t="shared" si="7"/>
        <v>0.03521200054047823</v>
      </c>
      <c r="F140" s="71">
        <f t="shared" si="7"/>
        <v>0.08598524526592007</v>
      </c>
      <c r="G140" s="71">
        <f t="shared" si="7"/>
        <v>0.14679642766714102</v>
      </c>
      <c r="H140" s="71">
        <f t="shared" si="7"/>
        <v>0.1963146485500198</v>
      </c>
      <c r="I140" s="71">
        <f t="shared" si="7"/>
        <v>0.21778326511593377</v>
      </c>
      <c r="J140" s="71">
        <f t="shared" si="7"/>
        <v>0.2065976052940801</v>
      </c>
      <c r="K140" s="71">
        <f t="shared" si="7"/>
        <v>0.1701338960681944</v>
      </c>
      <c r="L140" s="71">
        <f t="shared" si="7"/>
        <v>0.1221923828125</v>
      </c>
    </row>
    <row r="141" spans="1:12" s="45" customFormat="1" ht="12">
      <c r="A141" s="72">
        <v>14</v>
      </c>
      <c r="B141" s="45">
        <f>IF(B140=A140,0,B140+1)</f>
        <v>6</v>
      </c>
      <c r="C141" s="70">
        <f t="shared" si="7"/>
        <v>3.1128930549391466E-05</v>
      </c>
      <c r="D141" s="71">
        <f t="shared" si="7"/>
        <v>0.0012926930316300006</v>
      </c>
      <c r="E141" s="71">
        <f t="shared" si="7"/>
        <v>0.009320823672479531</v>
      </c>
      <c r="F141" s="71">
        <f t="shared" si="7"/>
        <v>0.03224446697472004</v>
      </c>
      <c r="G141" s="71">
        <f t="shared" si="7"/>
        <v>0.07339821383357054</v>
      </c>
      <c r="H141" s="71">
        <f t="shared" si="7"/>
        <v>0.12620227406786977</v>
      </c>
      <c r="I141" s="71">
        <f t="shared" si="7"/>
        <v>0.17590186797825413</v>
      </c>
      <c r="J141" s="71">
        <f t="shared" si="7"/>
        <v>0.20659760529408003</v>
      </c>
      <c r="K141" s="71">
        <f t="shared" si="7"/>
        <v>0.20880069062914774</v>
      </c>
      <c r="L141" s="71">
        <f t="shared" si="7"/>
        <v>0.18328857421875008</v>
      </c>
    </row>
    <row r="142" spans="1:12" s="45" customFormat="1" ht="12">
      <c r="A142" s="72">
        <v>14</v>
      </c>
      <c r="B142" s="45">
        <f>IF(B141=A141,0,B141+1)</f>
        <v>7</v>
      </c>
      <c r="C142" s="70">
        <f t="shared" si="7"/>
        <v>1.8724168751513675E-06</v>
      </c>
      <c r="D142" s="71">
        <f t="shared" si="7"/>
        <v>0.0001641514960800005</v>
      </c>
      <c r="E142" s="71">
        <f t="shared" si="7"/>
        <v>0.0018798299843656196</v>
      </c>
      <c r="F142" s="71">
        <f t="shared" si="7"/>
        <v>0.009212704849920003</v>
      </c>
      <c r="G142" s="71">
        <f t="shared" si="7"/>
        <v>0.02796122431755067</v>
      </c>
      <c r="H142" s="71">
        <f t="shared" si="7"/>
        <v>0.061813358727119905</v>
      </c>
      <c r="I142" s="71">
        <f t="shared" si="7"/>
        <v>0.10824730337123328</v>
      </c>
      <c r="J142" s="71">
        <f t="shared" si="7"/>
        <v>0.15740769927168002</v>
      </c>
      <c r="K142" s="71">
        <f t="shared" si="7"/>
        <v>0.19524220422465757</v>
      </c>
      <c r="L142" s="71">
        <f t="shared" si="7"/>
        <v>0.2094726562500001</v>
      </c>
    </row>
    <row r="143" spans="1:12" s="45" customFormat="1" ht="12">
      <c r="A143" s="72">
        <v>14</v>
      </c>
      <c r="B143" s="45">
        <f>IF(B142=A142,0,B142+1)</f>
        <v>8</v>
      </c>
      <c r="C143" s="70">
        <f t="shared" si="7"/>
        <v>8.622972451354986E-08</v>
      </c>
      <c r="D143" s="71">
        <f t="shared" si="7"/>
        <v>1.5959173230000027E-05</v>
      </c>
      <c r="E143" s="71">
        <f t="shared" si="7"/>
        <v>0.00029026786523292657</v>
      </c>
      <c r="F143" s="71">
        <f t="shared" si="7"/>
        <v>0.0020152791859200016</v>
      </c>
      <c r="G143" s="71">
        <f t="shared" si="7"/>
        <v>0.008155357092618946</v>
      </c>
      <c r="H143" s="71">
        <f t="shared" si="7"/>
        <v>0.02318000952266996</v>
      </c>
      <c r="I143" s="71">
        <f t="shared" si="7"/>
        <v>0.05100113331913874</v>
      </c>
      <c r="J143" s="71">
        <f t="shared" si="7"/>
        <v>0.09182115790848001</v>
      </c>
      <c r="K143" s="71">
        <f t="shared" si="7"/>
        <v>0.13977566893356164</v>
      </c>
      <c r="L143" s="71">
        <f t="shared" si="7"/>
        <v>0.18328857421875008</v>
      </c>
    </row>
    <row r="144" spans="1:12" s="45" customFormat="1" ht="12">
      <c r="A144" s="72">
        <v>14</v>
      </c>
      <c r="B144" s="45">
        <f>IF(B143=A143,0,B143+1)</f>
        <v>9</v>
      </c>
      <c r="C144" s="70">
        <f aca="true" t="shared" si="8" ref="C144:L162">BINOMDIST($B144,$A144,C$2,0)</f>
        <v>3.0256043688964887E-09</v>
      </c>
      <c r="D144" s="71">
        <f t="shared" si="8"/>
        <v>1.1821609800000008E-06</v>
      </c>
      <c r="E144" s="71">
        <f t="shared" si="8"/>
        <v>3.4149160615638365E-05</v>
      </c>
      <c r="F144" s="71">
        <f t="shared" si="8"/>
        <v>0.0003358798643200006</v>
      </c>
      <c r="G144" s="71">
        <f t="shared" si="8"/>
        <v>0.0018123015761375436</v>
      </c>
      <c r="H144" s="71">
        <f t="shared" si="8"/>
        <v>0.0066228598636199915</v>
      </c>
      <c r="I144" s="71">
        <f t="shared" si="8"/>
        <v>0.01830809914020364</v>
      </c>
      <c r="J144" s="71">
        <f t="shared" si="8"/>
        <v>0.040809403514880015</v>
      </c>
      <c r="K144" s="71">
        <f t="shared" si="8"/>
        <v>0.07624127396376093</v>
      </c>
      <c r="L144" s="71">
        <f t="shared" si="8"/>
        <v>0.1221923828125</v>
      </c>
    </row>
    <row r="145" spans="1:12" s="45" customFormat="1" ht="12">
      <c r="A145" s="72"/>
      <c r="C145" s="70"/>
      <c r="D145" s="71"/>
      <c r="E145" s="71"/>
      <c r="F145" s="71"/>
      <c r="G145" s="71"/>
      <c r="H145" s="71"/>
      <c r="I145" s="71"/>
      <c r="J145" s="71"/>
      <c r="K145" s="71"/>
      <c r="L145" s="71"/>
    </row>
    <row r="146" spans="1:12" s="45" customFormat="1" ht="12">
      <c r="A146" s="72">
        <v>14</v>
      </c>
      <c r="B146" s="45">
        <f>IF(B144=A144,0,B144+1)</f>
        <v>10</v>
      </c>
      <c r="C146" s="70">
        <f t="shared" si="8"/>
        <v>7.962116760253923E-11</v>
      </c>
      <c r="D146" s="71">
        <f t="shared" si="8"/>
        <v>6.567561000000021E-08</v>
      </c>
      <c r="E146" s="71">
        <f t="shared" si="8"/>
        <v>3.013161230791626E-06</v>
      </c>
      <c r="F146" s="71">
        <f t="shared" si="8"/>
        <v>4.1984983040000025E-05</v>
      </c>
      <c r="G146" s="71">
        <f t="shared" si="8"/>
        <v>0.0003020502626895905</v>
      </c>
      <c r="H146" s="71">
        <f t="shared" si="8"/>
        <v>0.0014191842564899983</v>
      </c>
      <c r="I146" s="71">
        <f t="shared" si="8"/>
        <v>0.004929103614670214</v>
      </c>
      <c r="J146" s="71">
        <f t="shared" si="8"/>
        <v>0.013603134504960018</v>
      </c>
      <c r="K146" s="71">
        <f t="shared" si="8"/>
        <v>0.031189612076084002</v>
      </c>
      <c r="L146" s="71">
        <f t="shared" si="8"/>
        <v>0.06109619140625</v>
      </c>
    </row>
    <row r="147" spans="1:12" s="45" customFormat="1" ht="12">
      <c r="A147" s="72">
        <v>14</v>
      </c>
      <c r="B147" s="45">
        <f>IF(B146=A146,0,B146+1)</f>
        <v>11</v>
      </c>
      <c r="C147" s="70">
        <f t="shared" si="8"/>
        <v>1.5238500976562486E-12</v>
      </c>
      <c r="D147" s="71">
        <f t="shared" si="8"/>
        <v>2.6535600000000055E-09</v>
      </c>
      <c r="E147" s="71">
        <f t="shared" si="8"/>
        <v>1.9335793994384799E-07</v>
      </c>
      <c r="F147" s="71">
        <f t="shared" si="8"/>
        <v>3.816816640000006E-06</v>
      </c>
      <c r="G147" s="71">
        <f t="shared" si="8"/>
        <v>3.661215305328369E-05</v>
      </c>
      <c r="H147" s="71">
        <f t="shared" si="8"/>
        <v>0.0002211715724399998</v>
      </c>
      <c r="I147" s="71">
        <f t="shared" si="8"/>
        <v>0.0009651391693060564</v>
      </c>
      <c r="J147" s="71">
        <f t="shared" si="8"/>
        <v>0.0032977295769600007</v>
      </c>
      <c r="K147" s="71">
        <f t="shared" si="8"/>
        <v>0.009279554006107632</v>
      </c>
      <c r="L147" s="71">
        <f t="shared" si="8"/>
        <v>0.022216796875</v>
      </c>
    </row>
    <row r="148" spans="1:12" s="45" customFormat="1" ht="12">
      <c r="A148" s="72">
        <v>14</v>
      </c>
      <c r="B148" s="45">
        <f>IF(B147=A147,0,B147+1)</f>
        <v>12</v>
      </c>
      <c r="C148" s="70">
        <f t="shared" si="8"/>
        <v>2.00506591796875E-14</v>
      </c>
      <c r="D148" s="71">
        <f t="shared" si="8"/>
        <v>7.371000000000007E-11</v>
      </c>
      <c r="E148" s="71">
        <f t="shared" si="8"/>
        <v>8.530497350463868E-09</v>
      </c>
      <c r="F148" s="71">
        <f t="shared" si="8"/>
        <v>2.3855104000000047E-07</v>
      </c>
      <c r="G148" s="71">
        <f t="shared" si="8"/>
        <v>3.0510127544403123E-06</v>
      </c>
      <c r="H148" s="71">
        <f t="shared" si="8"/>
        <v>2.369695418999994E-05</v>
      </c>
      <c r="I148" s="71">
        <f t="shared" si="8"/>
        <v>0.00012992258048350746</v>
      </c>
      <c r="J148" s="71">
        <f t="shared" si="8"/>
        <v>0.0005496215961600006</v>
      </c>
      <c r="K148" s="71">
        <f t="shared" si="8"/>
        <v>0.0018980905921583819</v>
      </c>
      <c r="L148" s="71">
        <f t="shared" si="8"/>
        <v>0.0055541992187500035</v>
      </c>
    </row>
    <row r="149" spans="1:12" s="45" customFormat="1" ht="12">
      <c r="A149" s="72">
        <v>14</v>
      </c>
      <c r="B149" s="45">
        <f>IF(B148=A148,0,B148+1)</f>
        <v>13</v>
      </c>
      <c r="C149" s="70">
        <f t="shared" si="8"/>
        <v>1.6235351562500007E-16</v>
      </c>
      <c r="D149" s="71">
        <f t="shared" si="8"/>
        <v>1.2600000000000043E-12</v>
      </c>
      <c r="E149" s="71">
        <f t="shared" si="8"/>
        <v>2.3159721313476522E-10</v>
      </c>
      <c r="F149" s="71">
        <f t="shared" si="8"/>
        <v>9.175040000000027E-09</v>
      </c>
      <c r="G149" s="71">
        <f t="shared" si="8"/>
        <v>1.564621925354006E-07</v>
      </c>
      <c r="H149" s="71">
        <f t="shared" si="8"/>
        <v>1.5624365399999965E-06</v>
      </c>
      <c r="I149" s="71">
        <f t="shared" si="8"/>
        <v>1.0762817318160369E-05</v>
      </c>
      <c r="J149" s="71">
        <f t="shared" si="8"/>
        <v>5.637144576000002E-05</v>
      </c>
      <c r="K149" s="71">
        <f t="shared" si="8"/>
        <v>0.00023892049411783806</v>
      </c>
      <c r="L149" s="71">
        <f t="shared" si="8"/>
        <v>0.0008544921875000005</v>
      </c>
    </row>
    <row r="150" spans="1:12" s="45" customFormat="1" ht="12">
      <c r="A150" s="72">
        <v>14</v>
      </c>
      <c r="B150" s="45">
        <f>IF(B149=A149,0,B149+1)</f>
        <v>14</v>
      </c>
      <c r="C150" s="70">
        <f t="shared" si="8"/>
        <v>6.103515625000007E-19</v>
      </c>
      <c r="D150" s="71">
        <f t="shared" si="8"/>
        <v>1.0000000000000058E-14</v>
      </c>
      <c r="E150" s="71">
        <f t="shared" si="8"/>
        <v>2.919292602539063E-12</v>
      </c>
      <c r="F150" s="71">
        <f t="shared" si="8"/>
        <v>1.6384E-10</v>
      </c>
      <c r="G150" s="71">
        <f t="shared" si="8"/>
        <v>3.725290298461918E-09</v>
      </c>
      <c r="H150" s="71">
        <f t="shared" si="8"/>
        <v>4.7829689999999893E-08</v>
      </c>
      <c r="I150" s="71">
        <f t="shared" si="8"/>
        <v>4.139545122369376E-07</v>
      </c>
      <c r="J150" s="71">
        <f t="shared" si="8"/>
        <v>2.6843545600000034E-06</v>
      </c>
      <c r="K150" s="71">
        <f t="shared" si="8"/>
        <v>1.3962886019873646E-05</v>
      </c>
      <c r="L150" s="71">
        <f t="shared" si="8"/>
        <v>6.103515625000003E-05</v>
      </c>
    </row>
    <row r="151" spans="3:12" s="45" customFormat="1" ht="12">
      <c r="C151" s="70"/>
      <c r="D151" s="71"/>
      <c r="E151" s="71"/>
      <c r="F151" s="71"/>
      <c r="G151" s="71"/>
      <c r="H151" s="71"/>
      <c r="I151" s="71"/>
      <c r="J151" s="71"/>
      <c r="K151" s="71"/>
      <c r="L151" s="71"/>
    </row>
    <row r="152" spans="1:12" s="45" customFormat="1" ht="12">
      <c r="A152" s="45">
        <v>15</v>
      </c>
      <c r="B152" s="45">
        <f>IF(B150=A150,0,B150+1)</f>
        <v>0</v>
      </c>
      <c r="C152" s="70">
        <f t="shared" si="8"/>
        <v>0.46329123015975304</v>
      </c>
      <c r="D152" s="71">
        <f t="shared" si="8"/>
        <v>0.20589113209464907</v>
      </c>
      <c r="E152" s="71">
        <f t="shared" si="8"/>
        <v>0.08735421910125168</v>
      </c>
      <c r="F152" s="71">
        <f t="shared" si="8"/>
        <v>0.035184372088832024</v>
      </c>
      <c r="G152" s="71">
        <f t="shared" si="8"/>
        <v>0.013363461010158065</v>
      </c>
      <c r="H152" s="71">
        <f t="shared" si="8"/>
        <v>0.004747561509942995</v>
      </c>
      <c r="I152" s="71">
        <f t="shared" si="8"/>
        <v>0.001562069488955407</v>
      </c>
      <c r="J152" s="71">
        <f t="shared" si="8"/>
        <v>0.0004701849845759996</v>
      </c>
      <c r="K152" s="71">
        <f t="shared" si="8"/>
        <v>0.00012747949735765536</v>
      </c>
      <c r="L152" s="71">
        <f t="shared" si="8"/>
        <v>3.0517578125000014E-05</v>
      </c>
    </row>
    <row r="153" spans="1:12" s="45" customFormat="1" ht="12">
      <c r="A153" s="72">
        <v>15</v>
      </c>
      <c r="B153" s="45">
        <f>IF(B152=A152,0,B152+1)</f>
        <v>1</v>
      </c>
      <c r="C153" s="70">
        <f t="shared" si="8"/>
        <v>0.3657562343366472</v>
      </c>
      <c r="D153" s="71">
        <f t="shared" si="8"/>
        <v>0.34315188682441516</v>
      </c>
      <c r="E153" s="71">
        <f t="shared" si="8"/>
        <v>0.2312317564444897</v>
      </c>
      <c r="F153" s="71">
        <f t="shared" si="8"/>
        <v>0.13194139533312008</v>
      </c>
      <c r="G153" s="71">
        <f t="shared" si="8"/>
        <v>0.06681730505079032</v>
      </c>
      <c r="H153" s="71">
        <f t="shared" si="8"/>
        <v>0.03052003827820497</v>
      </c>
      <c r="I153" s="71">
        <f t="shared" si="8"/>
        <v>0.01261671510310136</v>
      </c>
      <c r="J153" s="71">
        <f t="shared" si="8"/>
        <v>0.004701849845759995</v>
      </c>
      <c r="K153" s="71">
        <f t="shared" si="8"/>
        <v>0.0015645211039348628</v>
      </c>
      <c r="L153" s="71">
        <f t="shared" si="8"/>
        <v>0.0004577636718750002</v>
      </c>
    </row>
    <row r="154" spans="1:12" s="45" customFormat="1" ht="12">
      <c r="A154" s="72">
        <v>15</v>
      </c>
      <c r="B154" s="45">
        <f>IF(B153=A153,0,B153+1)</f>
        <v>2</v>
      </c>
      <c r="C154" s="70">
        <f t="shared" si="8"/>
        <v>0.13475229686087004</v>
      </c>
      <c r="D154" s="71">
        <f t="shared" si="8"/>
        <v>0.2668959119745452</v>
      </c>
      <c r="E154" s="71">
        <f t="shared" si="8"/>
        <v>0.28563922854907553</v>
      </c>
      <c r="F154" s="71">
        <f t="shared" si="8"/>
        <v>0.2308974418329602</v>
      </c>
      <c r="G154" s="71">
        <f t="shared" si="8"/>
        <v>0.15590704511851078</v>
      </c>
      <c r="H154" s="71">
        <f t="shared" si="8"/>
        <v>0.0915601148346149</v>
      </c>
      <c r="I154" s="71">
        <f t="shared" si="8"/>
        <v>0.047555310773228186</v>
      </c>
      <c r="J154" s="71">
        <f t="shared" si="8"/>
        <v>0.02194196594688</v>
      </c>
      <c r="K154" s="71">
        <f t="shared" si="8"/>
        <v>0.008960439049808753</v>
      </c>
      <c r="L154" s="71">
        <f t="shared" si="8"/>
        <v>0.003204345703125002</v>
      </c>
    </row>
    <row r="155" spans="1:12" s="45" customFormat="1" ht="12">
      <c r="A155" s="72">
        <v>15</v>
      </c>
      <c r="B155" s="45">
        <f>IF(B154=A154,0,B154+1)</f>
        <v>3</v>
      </c>
      <c r="C155" s="70">
        <f t="shared" si="8"/>
        <v>0.030732979985812463</v>
      </c>
      <c r="D155" s="71">
        <f t="shared" si="8"/>
        <v>0.1285054390988551</v>
      </c>
      <c r="E155" s="71">
        <f t="shared" si="8"/>
        <v>0.21842999830223428</v>
      </c>
      <c r="F155" s="71">
        <f t="shared" si="8"/>
        <v>0.25013889531904027</v>
      </c>
      <c r="G155" s="71">
        <f t="shared" si="8"/>
        <v>0.22519906517118235</v>
      </c>
      <c r="H155" s="71">
        <f t="shared" si="8"/>
        <v>0.17004021326428476</v>
      </c>
      <c r="I155" s="71">
        <f t="shared" si="8"/>
        <v>0.1109623918041991</v>
      </c>
      <c r="J155" s="71">
        <f t="shared" si="8"/>
        <v>0.06338790162432</v>
      </c>
      <c r="K155" s="71">
        <f t="shared" si="8"/>
        <v>0.031768829358412874</v>
      </c>
      <c r="L155" s="71">
        <f t="shared" si="8"/>
        <v>0.013885498046875014</v>
      </c>
    </row>
    <row r="156" spans="1:12" s="45" customFormat="1" ht="12">
      <c r="A156" s="72">
        <v>15</v>
      </c>
      <c r="B156" s="45">
        <f>IF(B155=A155,0,B155+1)</f>
        <v>4</v>
      </c>
      <c r="C156" s="70">
        <f t="shared" si="8"/>
        <v>0.00485257578723355</v>
      </c>
      <c r="D156" s="71">
        <f t="shared" si="8"/>
        <v>0.04283514636628505</v>
      </c>
      <c r="E156" s="71">
        <f t="shared" si="8"/>
        <v>0.11563941086588873</v>
      </c>
      <c r="F156" s="71">
        <f t="shared" si="8"/>
        <v>0.18760417148928016</v>
      </c>
      <c r="G156" s="71">
        <f t="shared" si="8"/>
        <v>0.22519906517118224</v>
      </c>
      <c r="H156" s="71">
        <f t="shared" si="8"/>
        <v>0.21862313133979472</v>
      </c>
      <c r="I156" s="71">
        <f t="shared" si="8"/>
        <v>0.17924694060678323</v>
      </c>
      <c r="J156" s="71">
        <f t="shared" si="8"/>
        <v>0.12677580324863996</v>
      </c>
      <c r="K156" s="71">
        <f t="shared" si="8"/>
        <v>0.0779780356979225</v>
      </c>
      <c r="L156" s="71">
        <f t="shared" si="8"/>
        <v>0.04165649414062499</v>
      </c>
    </row>
    <row r="157" spans="1:12" s="45" customFormat="1" ht="12">
      <c r="A157" s="72"/>
      <c r="C157" s="70"/>
      <c r="D157" s="71"/>
      <c r="E157" s="71"/>
      <c r="F157" s="71"/>
      <c r="G157" s="71"/>
      <c r="H157" s="71"/>
      <c r="I157" s="71"/>
      <c r="J157" s="71"/>
      <c r="K157" s="71"/>
      <c r="L157" s="71"/>
    </row>
    <row r="158" spans="1:12" s="45" customFormat="1" ht="12">
      <c r="A158" s="72">
        <v>15</v>
      </c>
      <c r="B158" s="45">
        <f>IF(B156=A156,0,B156+1)</f>
        <v>5</v>
      </c>
      <c r="C158" s="70">
        <f t="shared" si="8"/>
        <v>0.0005618771964165166</v>
      </c>
      <c r="D158" s="71">
        <f t="shared" si="8"/>
        <v>0.010470813556203018</v>
      </c>
      <c r="E158" s="71">
        <f t="shared" si="8"/>
        <v>0.04489530068910975</v>
      </c>
      <c r="F158" s="71">
        <f t="shared" si="8"/>
        <v>0.10318229431910407</v>
      </c>
      <c r="G158" s="71">
        <f t="shared" si="8"/>
        <v>0.16514598112553366</v>
      </c>
      <c r="H158" s="71">
        <f t="shared" si="8"/>
        <v>0.20613038097752076</v>
      </c>
      <c r="I158" s="71">
        <f t="shared" si="8"/>
        <v>0.21233868348803545</v>
      </c>
      <c r="J158" s="71">
        <f t="shared" si="8"/>
        <v>0.18593784476467212</v>
      </c>
      <c r="K158" s="71">
        <f t="shared" si="8"/>
        <v>0.14036046425626034</v>
      </c>
      <c r="L158" s="71">
        <f t="shared" si="8"/>
        <v>0.091644287109375</v>
      </c>
    </row>
    <row r="159" spans="1:12" s="45" customFormat="1" ht="12">
      <c r="A159" s="72">
        <v>15</v>
      </c>
      <c r="B159" s="45">
        <f>IF(B158=A158,0,B158+1)</f>
        <v>6</v>
      </c>
      <c r="C159" s="70">
        <f t="shared" si="8"/>
        <v>4.9287473369869816E-05</v>
      </c>
      <c r="D159" s="71">
        <f t="shared" si="8"/>
        <v>0.0019390395474450008</v>
      </c>
      <c r="E159" s="71">
        <f t="shared" si="8"/>
        <v>0.013204500202679338</v>
      </c>
      <c r="F159" s="71">
        <f t="shared" si="8"/>
        <v>0.04299262263296007</v>
      </c>
      <c r="G159" s="71">
        <f t="shared" si="8"/>
        <v>0.0917477672919632</v>
      </c>
      <c r="H159" s="71">
        <f t="shared" si="8"/>
        <v>0.1472359864125147</v>
      </c>
      <c r="I159" s="71">
        <f t="shared" si="8"/>
        <v>0.19056035697644202</v>
      </c>
      <c r="J159" s="71">
        <f t="shared" si="8"/>
        <v>0.2065976052940801</v>
      </c>
      <c r="K159" s="71">
        <f t="shared" si="8"/>
        <v>0.19140063307671878</v>
      </c>
      <c r="L159" s="71">
        <f t="shared" si="8"/>
        <v>0.15274047851562506</v>
      </c>
    </row>
    <row r="160" spans="1:12" s="45" customFormat="1" ht="12">
      <c r="A160" s="72">
        <v>15</v>
      </c>
      <c r="B160" s="45">
        <f>IF(B159=A159,0,B159+1)</f>
        <v>7</v>
      </c>
      <c r="C160" s="70">
        <f t="shared" si="8"/>
        <v>3.3352425588633725E-06</v>
      </c>
      <c r="D160" s="71">
        <f t="shared" si="8"/>
        <v>0.0002770056496350008</v>
      </c>
      <c r="E160" s="71">
        <f t="shared" si="8"/>
        <v>0.0029959790375827067</v>
      </c>
      <c r="F160" s="71">
        <f t="shared" si="8"/>
        <v>0.013819057274880002</v>
      </c>
      <c r="G160" s="71">
        <f t="shared" si="8"/>
        <v>0.039320471696555635</v>
      </c>
      <c r="H160" s="71">
        <f t="shared" si="8"/>
        <v>0.08113003332934485</v>
      </c>
      <c r="I160" s="71">
        <f t="shared" si="8"/>
        <v>0.13192640098369057</v>
      </c>
      <c r="J160" s="71">
        <f t="shared" si="8"/>
        <v>0.17708366168064002</v>
      </c>
      <c r="K160" s="71">
        <f t="shared" si="8"/>
        <v>0.20134352310667805</v>
      </c>
      <c r="L160" s="71">
        <f t="shared" si="8"/>
        <v>0.19638061523437508</v>
      </c>
    </row>
    <row r="161" spans="1:12" s="45" customFormat="1" ht="12">
      <c r="A161" s="72">
        <v>15</v>
      </c>
      <c r="B161" s="45">
        <f>IF(B160=A160,0,B160+1)</f>
        <v>8</v>
      </c>
      <c r="C161" s="70">
        <f t="shared" si="8"/>
        <v>1.7553908204544083E-07</v>
      </c>
      <c r="D161" s="71">
        <f t="shared" si="8"/>
        <v>3.077840551500006E-05</v>
      </c>
      <c r="E161" s="71">
        <f t="shared" si="8"/>
        <v>0.0005287021831028305</v>
      </c>
      <c r="F161" s="71">
        <f t="shared" si="8"/>
        <v>0.003454764318720003</v>
      </c>
      <c r="G161" s="71">
        <f t="shared" si="8"/>
        <v>0.013106823898851875</v>
      </c>
      <c r="H161" s="71">
        <f t="shared" si="8"/>
        <v>0.034770014284004946</v>
      </c>
      <c r="I161" s="71">
        <f t="shared" si="8"/>
        <v>0.07103729283737183</v>
      </c>
      <c r="J161" s="71">
        <f t="shared" si="8"/>
        <v>0.11805577445375998</v>
      </c>
      <c r="K161" s="71">
        <f t="shared" si="8"/>
        <v>0.16473560981455487</v>
      </c>
      <c r="L161" s="71">
        <f t="shared" si="8"/>
        <v>0.19638061523437508</v>
      </c>
    </row>
    <row r="162" spans="1:12" s="45" customFormat="1" ht="12">
      <c r="A162" s="72">
        <v>15</v>
      </c>
      <c r="B162" s="45">
        <f>IF(B161=A161,0,B161+1)</f>
        <v>9</v>
      </c>
      <c r="C162" s="70">
        <f t="shared" si="8"/>
        <v>7.185810376129161E-09</v>
      </c>
      <c r="D162" s="71">
        <f t="shared" si="8"/>
        <v>2.6598622050000023E-06</v>
      </c>
      <c r="E162" s="71">
        <f t="shared" si="8"/>
        <v>7.256696630823153E-05</v>
      </c>
      <c r="F162" s="71">
        <f t="shared" si="8"/>
        <v>0.0006717597286400012</v>
      </c>
      <c r="G162" s="71">
        <f t="shared" si="8"/>
        <v>0.003398065455257894</v>
      </c>
      <c r="H162" s="71">
        <f t="shared" si="8"/>
        <v>0.011590004761334984</v>
      </c>
      <c r="I162" s="71">
        <f t="shared" si="8"/>
        <v>0.029750661102830908</v>
      </c>
      <c r="J162" s="71">
        <f t="shared" si="8"/>
        <v>0.06121410527232001</v>
      </c>
      <c r="K162" s="71">
        <f t="shared" si="8"/>
        <v>0.1048317517001713</v>
      </c>
      <c r="L162" s="71">
        <f t="shared" si="8"/>
        <v>0.15274047851562506</v>
      </c>
    </row>
    <row r="163" spans="1:12" s="45" customFormat="1" ht="12">
      <c r="A163" s="72"/>
      <c r="C163" s="70"/>
      <c r="D163" s="71"/>
      <c r="E163" s="71"/>
      <c r="F163" s="71"/>
      <c r="G163" s="71"/>
      <c r="H163" s="71"/>
      <c r="I163" s="71"/>
      <c r="J163" s="71"/>
      <c r="K163" s="71"/>
      <c r="L163" s="71"/>
    </row>
    <row r="164" spans="1:12" s="45" customFormat="1" ht="12">
      <c r="A164" s="72">
        <v>15</v>
      </c>
      <c r="B164" s="45">
        <f>IF(B162=A162,0,B162+1)</f>
        <v>10</v>
      </c>
      <c r="C164" s="70">
        <f aca="true" t="shared" si="9" ref="C164:L182">BINOMDIST($B164,$A164,C$2,0)</f>
        <v>2.2692032766723678E-10</v>
      </c>
      <c r="D164" s="71">
        <f t="shared" si="9"/>
        <v>1.773241470000006E-07</v>
      </c>
      <c r="E164" s="71">
        <f t="shared" si="9"/>
        <v>7.683561138518646E-06</v>
      </c>
      <c r="F164" s="71">
        <f t="shared" si="9"/>
        <v>0.00010076395929600007</v>
      </c>
      <c r="G164" s="71">
        <f t="shared" si="9"/>
        <v>0.0006796130910515786</v>
      </c>
      <c r="H164" s="71">
        <f t="shared" si="9"/>
        <v>0.002980286938628996</v>
      </c>
      <c r="I164" s="71">
        <f t="shared" si="9"/>
        <v>0.009611752048606917</v>
      </c>
      <c r="J164" s="71">
        <f t="shared" si="9"/>
        <v>0.024485642108928028</v>
      </c>
      <c r="K164" s="71">
        <f t="shared" si="9"/>
        <v>0.05146285992553859</v>
      </c>
      <c r="L164" s="71">
        <f t="shared" si="9"/>
        <v>0.091644287109375</v>
      </c>
    </row>
    <row r="165" spans="1:12" s="45" customFormat="1" ht="12">
      <c r="A165" s="72">
        <v>15</v>
      </c>
      <c r="B165" s="45">
        <f>IF(B164=A164,0,B164+1)</f>
        <v>11</v>
      </c>
      <c r="C165" s="70">
        <f t="shared" si="9"/>
        <v>5.428715972900386E-12</v>
      </c>
      <c r="D165" s="71">
        <f t="shared" si="9"/>
        <v>8.955765000000019E-09</v>
      </c>
      <c r="E165" s="71">
        <f t="shared" si="9"/>
        <v>6.163284335710153E-07</v>
      </c>
      <c r="F165" s="71">
        <f t="shared" si="9"/>
        <v>1.1450449920000016E-05</v>
      </c>
      <c r="G165" s="71">
        <f t="shared" si="9"/>
        <v>0.00010297168046236038</v>
      </c>
      <c r="H165" s="71">
        <f t="shared" si="9"/>
        <v>0.0005805753776549995</v>
      </c>
      <c r="I165" s="71">
        <f t="shared" si="9"/>
        <v>0.002352526725183513</v>
      </c>
      <c r="J165" s="71">
        <f t="shared" si="9"/>
        <v>0.007419891548160003</v>
      </c>
      <c r="K165" s="71">
        <f t="shared" si="9"/>
        <v>0.019139080137596992</v>
      </c>
      <c r="L165" s="71">
        <f t="shared" si="9"/>
        <v>0.04165649414062499</v>
      </c>
    </row>
    <row r="166" spans="1:12" s="45" customFormat="1" ht="12">
      <c r="A166" s="72">
        <v>15</v>
      </c>
      <c r="B166" s="45">
        <f>IF(B165=A165,0,B165+1)</f>
        <v>12</v>
      </c>
      <c r="C166" s="70">
        <f t="shared" si="9"/>
        <v>9.524063110351562E-14</v>
      </c>
      <c r="D166" s="71">
        <f t="shared" si="9"/>
        <v>3.316950000000004E-10</v>
      </c>
      <c r="E166" s="71">
        <f t="shared" si="9"/>
        <v>3.625461373947144E-08</v>
      </c>
      <c r="F166" s="71">
        <f t="shared" si="9"/>
        <v>9.542041600000023E-07</v>
      </c>
      <c r="G166" s="71">
        <f t="shared" si="9"/>
        <v>1.1441297829151174E-05</v>
      </c>
      <c r="H166" s="71">
        <f t="shared" si="9"/>
        <v>8.293933966499978E-05</v>
      </c>
      <c r="I166" s="71">
        <f t="shared" si="9"/>
        <v>0.00042224838657139925</v>
      </c>
      <c r="J166" s="71">
        <f t="shared" si="9"/>
        <v>0.0016488647884800019</v>
      </c>
      <c r="K166" s="71">
        <f t="shared" si="9"/>
        <v>0.0052197491284355505</v>
      </c>
      <c r="L166" s="71">
        <f t="shared" si="9"/>
        <v>0.013885498046875014</v>
      </c>
    </row>
    <row r="167" spans="1:12" s="45" customFormat="1" ht="12">
      <c r="A167" s="72">
        <v>15</v>
      </c>
      <c r="B167" s="45">
        <f>IF(B166=A166,0,B166+1)</f>
        <v>13</v>
      </c>
      <c r="C167" s="70">
        <f t="shared" si="9"/>
        <v>1.1567687988281255E-15</v>
      </c>
      <c r="D167" s="71">
        <f t="shared" si="9"/>
        <v>8.50500000000003E-12</v>
      </c>
      <c r="E167" s="71">
        <f t="shared" si="9"/>
        <v>1.4764322337341283E-09</v>
      </c>
      <c r="F167" s="71">
        <f t="shared" si="9"/>
        <v>5.5050240000000156E-08</v>
      </c>
      <c r="G167" s="71">
        <f t="shared" si="9"/>
        <v>8.800998330116284E-07</v>
      </c>
      <c r="H167" s="71">
        <f t="shared" si="9"/>
        <v>8.20279183499998E-06</v>
      </c>
      <c r="I167" s="71">
        <f t="shared" si="9"/>
        <v>5.2468734426031797E-05</v>
      </c>
      <c r="J167" s="71">
        <f t="shared" si="9"/>
        <v>0.0002536715059200001</v>
      </c>
      <c r="K167" s="71">
        <f t="shared" si="9"/>
        <v>0.000985547038236082</v>
      </c>
      <c r="L167" s="71">
        <f t="shared" si="9"/>
        <v>0.003204345703125002</v>
      </c>
    </row>
    <row r="168" spans="1:12" s="45" customFormat="1" ht="12">
      <c r="A168" s="72">
        <v>15</v>
      </c>
      <c r="B168" s="45">
        <f>IF(B167=A167,0,B167+1)</f>
        <v>14</v>
      </c>
      <c r="C168" s="70">
        <f t="shared" si="9"/>
        <v>8.697509765625009E-18</v>
      </c>
      <c r="D168" s="71">
        <f t="shared" si="9"/>
        <v>1.350000000000008E-13</v>
      </c>
      <c r="E168" s="71">
        <f t="shared" si="9"/>
        <v>3.722098068237305E-11</v>
      </c>
      <c r="F168" s="71">
        <f t="shared" si="9"/>
        <v>1.96608E-09</v>
      </c>
      <c r="G168" s="71">
        <f t="shared" si="9"/>
        <v>4.190951585769658E-08</v>
      </c>
      <c r="H168" s="71">
        <f t="shared" si="9"/>
        <v>5.022117449999988E-07</v>
      </c>
      <c r="I168" s="71">
        <f t="shared" si="9"/>
        <v>4.036056494310141E-06</v>
      </c>
      <c r="J168" s="71">
        <f t="shared" si="9"/>
        <v>2.415919104000003E-05</v>
      </c>
      <c r="K168" s="71">
        <f t="shared" si="9"/>
        <v>0.00011519380966395759</v>
      </c>
      <c r="L168" s="71">
        <f t="shared" si="9"/>
        <v>0.0004577636718750002</v>
      </c>
    </row>
    <row r="169" spans="1:12" s="45" customFormat="1" ht="12">
      <c r="A169" s="72"/>
      <c r="C169" s="70"/>
      <c r="D169" s="71"/>
      <c r="E169" s="71"/>
      <c r="F169" s="71"/>
      <c r="G169" s="71"/>
      <c r="H169" s="71"/>
      <c r="I169" s="71"/>
      <c r="J169" s="71"/>
      <c r="K169" s="71"/>
      <c r="L169" s="71"/>
    </row>
    <row r="170" spans="1:12" s="45" customFormat="1" ht="12">
      <c r="A170" s="72">
        <v>15</v>
      </c>
      <c r="B170" s="45">
        <f>IF(B168=A168,0,B168+1)</f>
        <v>15</v>
      </c>
      <c r="C170" s="70">
        <f t="shared" si="9"/>
        <v>3.051757812500005E-20</v>
      </c>
      <c r="D170" s="71">
        <f t="shared" si="9"/>
        <v>1.0000000000000013E-15</v>
      </c>
      <c r="E170" s="71">
        <f t="shared" si="9"/>
        <v>4.378938903808602E-13</v>
      </c>
      <c r="F170" s="71">
        <f t="shared" si="9"/>
        <v>3.276800000000002E-11</v>
      </c>
      <c r="G170" s="71">
        <f t="shared" si="9"/>
        <v>9.313225746154793E-10</v>
      </c>
      <c r="H170" s="71">
        <f t="shared" si="9"/>
        <v>1.434890699999997E-08</v>
      </c>
      <c r="I170" s="71">
        <f t="shared" si="9"/>
        <v>1.4488407928292826E-07</v>
      </c>
      <c r="J170" s="71">
        <f t="shared" si="9"/>
        <v>1.0737418240000003E-06</v>
      </c>
      <c r="K170" s="71">
        <f t="shared" si="9"/>
        <v>6.283298708943148E-06</v>
      </c>
      <c r="L170" s="71">
        <f t="shared" si="9"/>
        <v>3.0517578125000014E-05</v>
      </c>
    </row>
    <row r="171" spans="3:12" s="45" customFormat="1" ht="12">
      <c r="C171" s="70"/>
      <c r="D171" s="71"/>
      <c r="E171" s="71"/>
      <c r="F171" s="71"/>
      <c r="G171" s="71"/>
      <c r="H171" s="71"/>
      <c r="I171" s="71"/>
      <c r="J171" s="71"/>
      <c r="K171" s="71"/>
      <c r="L171" s="71"/>
    </row>
    <row r="172" spans="1:12" s="45" customFormat="1" ht="12">
      <c r="A172" s="45">
        <v>16</v>
      </c>
      <c r="B172" s="45">
        <f>IF(B170=A170,0,B170+1)</f>
        <v>0</v>
      </c>
      <c r="C172" s="70">
        <f t="shared" si="9"/>
        <v>0.44012666865176536</v>
      </c>
      <c r="D172" s="71">
        <f t="shared" si="9"/>
        <v>0.18530201888518416</v>
      </c>
      <c r="E172" s="71">
        <f t="shared" si="9"/>
        <v>0.07425108623606391</v>
      </c>
      <c r="F172" s="71">
        <f t="shared" si="9"/>
        <v>0.02814749767106562</v>
      </c>
      <c r="G172" s="71">
        <f t="shared" si="9"/>
        <v>0.01002259575761855</v>
      </c>
      <c r="H172" s="71">
        <f t="shared" si="9"/>
        <v>0.0033232930569600965</v>
      </c>
      <c r="I172" s="71">
        <f t="shared" si="9"/>
        <v>0.0010153451678210146</v>
      </c>
      <c r="J172" s="71">
        <f t="shared" si="9"/>
        <v>0.00028211099074559984</v>
      </c>
      <c r="K172" s="71">
        <f t="shared" si="9"/>
        <v>7.01137235467105E-05</v>
      </c>
      <c r="L172" s="71">
        <f t="shared" si="9"/>
        <v>1.5258789062500007E-05</v>
      </c>
    </row>
    <row r="173" spans="1:12" s="45" customFormat="1" ht="12">
      <c r="A173" s="72">
        <v>16</v>
      </c>
      <c r="B173" s="45">
        <f>IF(B172=A172,0,B172+1)</f>
        <v>1</v>
      </c>
      <c r="C173" s="70">
        <f t="shared" si="9"/>
        <v>0.3706329841278025</v>
      </c>
      <c r="D173" s="71">
        <f t="shared" si="9"/>
        <v>0.32942581135143856</v>
      </c>
      <c r="E173" s="71">
        <f t="shared" si="9"/>
        <v>0.20965012584300405</v>
      </c>
      <c r="F173" s="71">
        <f t="shared" si="9"/>
        <v>0.11258999068426248</v>
      </c>
      <c r="G173" s="71">
        <f t="shared" si="9"/>
        <v>0.05345384404063226</v>
      </c>
      <c r="H173" s="71">
        <f t="shared" si="9"/>
        <v>0.022788295247726374</v>
      </c>
      <c r="I173" s="71">
        <f t="shared" si="9"/>
        <v>0.008747589138150276</v>
      </c>
      <c r="J173" s="71">
        <f t="shared" si="9"/>
        <v>0.003009183901286398</v>
      </c>
      <c r="K173" s="71">
        <f t="shared" si="9"/>
        <v>0.0009178523809751187</v>
      </c>
      <c r="L173" s="71">
        <f t="shared" si="9"/>
        <v>0.0002441406250000001</v>
      </c>
    </row>
    <row r="174" spans="1:12" s="45" customFormat="1" ht="12">
      <c r="A174" s="72">
        <v>16</v>
      </c>
      <c r="B174" s="45">
        <f>IF(B173=A173,0,B173+1)</f>
        <v>2</v>
      </c>
      <c r="C174" s="70">
        <f t="shared" si="9"/>
        <v>0.1463024937346589</v>
      </c>
      <c r="D174" s="71">
        <f t="shared" si="9"/>
        <v>0.2745215094595322</v>
      </c>
      <c r="E174" s="71">
        <f t="shared" si="9"/>
        <v>0.2774781077333876</v>
      </c>
      <c r="F174" s="71">
        <f t="shared" si="9"/>
        <v>0.21110623253299216</v>
      </c>
      <c r="G174" s="71">
        <f t="shared" si="9"/>
        <v>0.13363461010158065</v>
      </c>
      <c r="H174" s="71">
        <f t="shared" si="9"/>
        <v>0.0732480918676919</v>
      </c>
      <c r="I174" s="71">
        <f t="shared" si="9"/>
        <v>0.035326802288683797</v>
      </c>
      <c r="J174" s="71">
        <f t="shared" si="9"/>
        <v>0.015045919506431988</v>
      </c>
      <c r="K174" s="71">
        <f t="shared" si="9"/>
        <v>0.005632275974165506</v>
      </c>
      <c r="L174" s="71">
        <f t="shared" si="9"/>
        <v>0.0018310546875000009</v>
      </c>
    </row>
    <row r="175" spans="1:12" s="45" customFormat="1" ht="12">
      <c r="A175" s="72">
        <v>16</v>
      </c>
      <c r="B175" s="45">
        <f>IF(B174=A174,0,B174+1)</f>
        <v>3</v>
      </c>
      <c r="C175" s="70">
        <f t="shared" si="9"/>
        <v>0.03593394582956534</v>
      </c>
      <c r="D175" s="71">
        <f t="shared" si="9"/>
        <v>0.14234448638642408</v>
      </c>
      <c r="E175" s="71">
        <f t="shared" si="9"/>
        <v>0.22851138283926045</v>
      </c>
      <c r="F175" s="71">
        <f t="shared" si="9"/>
        <v>0.24629060462182428</v>
      </c>
      <c r="G175" s="71">
        <f t="shared" si="9"/>
        <v>0.20787606015801446</v>
      </c>
      <c r="H175" s="71">
        <f t="shared" si="9"/>
        <v>0.14649618373538378</v>
      </c>
      <c r="I175" s="71">
        <f t="shared" si="9"/>
        <v>0.08876991344335927</v>
      </c>
      <c r="J175" s="71">
        <f t="shared" si="9"/>
        <v>0.046809527353343997</v>
      </c>
      <c r="K175" s="71">
        <f t="shared" si="9"/>
        <v>0.021505053719541013</v>
      </c>
      <c r="L175" s="71">
        <f t="shared" si="9"/>
        <v>0.008544921875000007</v>
      </c>
    </row>
    <row r="176" spans="1:12" s="45" customFormat="1" ht="12">
      <c r="A176" s="72">
        <v>16</v>
      </c>
      <c r="B176" s="45">
        <f>IF(B175=A175,0,B175+1)</f>
        <v>4</v>
      </c>
      <c r="C176" s="70">
        <f t="shared" si="9"/>
        <v>0.006146595997162496</v>
      </c>
      <c r="D176" s="71">
        <f t="shared" si="9"/>
        <v>0.051402175639542066</v>
      </c>
      <c r="E176" s="71">
        <f t="shared" si="9"/>
        <v>0.13105799898134055</v>
      </c>
      <c r="F176" s="71">
        <f t="shared" si="9"/>
        <v>0.2001111162552322</v>
      </c>
      <c r="G176" s="71">
        <f t="shared" si="9"/>
        <v>0.2251990651711823</v>
      </c>
      <c r="H176" s="71">
        <f t="shared" si="9"/>
        <v>0.20404825591714176</v>
      </c>
      <c r="I176" s="71">
        <f t="shared" si="9"/>
        <v>0.1553473485258787</v>
      </c>
      <c r="J176" s="71">
        <f t="shared" si="9"/>
        <v>0.101420642598912</v>
      </c>
      <c r="K176" s="71">
        <f t="shared" si="9"/>
        <v>0.05718389284514316</v>
      </c>
      <c r="L176" s="71">
        <f t="shared" si="9"/>
        <v>0.02777099609375002</v>
      </c>
    </row>
    <row r="177" spans="1:12" s="45" customFormat="1" ht="12">
      <c r="A177" s="72"/>
      <c r="C177" s="70"/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1:12" s="45" customFormat="1" ht="12">
      <c r="A178" s="72">
        <v>16</v>
      </c>
      <c r="B178" s="45">
        <f>IF(B176=A176,0,B176+1)</f>
        <v>5</v>
      </c>
      <c r="C178" s="70">
        <f t="shared" si="9"/>
        <v>0.0007764121259573682</v>
      </c>
      <c r="D178" s="71">
        <f t="shared" si="9"/>
        <v>0.013707246837211225</v>
      </c>
      <c r="E178" s="71">
        <f t="shared" si="9"/>
        <v>0.055506917215626596</v>
      </c>
      <c r="F178" s="71">
        <f t="shared" si="9"/>
        <v>0.1200666697531393</v>
      </c>
      <c r="G178" s="71">
        <f t="shared" si="9"/>
        <v>0.18015925213694575</v>
      </c>
      <c r="H178" s="71">
        <f t="shared" si="9"/>
        <v>0.20987820608620295</v>
      </c>
      <c r="I178" s="71">
        <f t="shared" si="9"/>
        <v>0.20075657347959716</v>
      </c>
      <c r="J178" s="71">
        <f t="shared" si="9"/>
        <v>0.16227302815825922</v>
      </c>
      <c r="K178" s="71">
        <f t="shared" si="9"/>
        <v>0.11228837140500836</v>
      </c>
      <c r="L178" s="71">
        <f t="shared" si="9"/>
        <v>0.06665039062499999</v>
      </c>
    </row>
    <row r="179" spans="1:12" s="45" customFormat="1" ht="12">
      <c r="A179" s="72">
        <v>16</v>
      </c>
      <c r="B179" s="45">
        <f>IF(B178=A178,0,B178+1)</f>
        <v>6</v>
      </c>
      <c r="C179" s="70">
        <f t="shared" si="9"/>
        <v>7.491695952220213E-05</v>
      </c>
      <c r="D179" s="71">
        <f t="shared" si="9"/>
        <v>0.0027922169483208014</v>
      </c>
      <c r="E179" s="71">
        <f t="shared" si="9"/>
        <v>0.017958120275643898</v>
      </c>
      <c r="F179" s="71">
        <f t="shared" si="9"/>
        <v>0.05503055697018888</v>
      </c>
      <c r="G179" s="71">
        <f t="shared" si="9"/>
        <v>0.11009732075035585</v>
      </c>
      <c r="H179" s="71">
        <f t="shared" si="9"/>
        <v>0.16490430478201648</v>
      </c>
      <c r="I179" s="71">
        <f t="shared" si="9"/>
        <v>0.1981827712554997</v>
      </c>
      <c r="J179" s="71">
        <f t="shared" si="9"/>
        <v>0.1983337010823169</v>
      </c>
      <c r="K179" s="71">
        <f t="shared" si="9"/>
        <v>0.16843255710751248</v>
      </c>
      <c r="L179" s="71">
        <f t="shared" si="9"/>
        <v>0.12219238281250006</v>
      </c>
    </row>
    <row r="180" spans="1:12" s="45" customFormat="1" ht="12">
      <c r="A180" s="72">
        <v>16</v>
      </c>
      <c r="B180" s="45">
        <f>IF(B179=A179,0,B179+1)</f>
        <v>7</v>
      </c>
      <c r="C180" s="70">
        <f t="shared" si="9"/>
        <v>5.632854099413696E-06</v>
      </c>
      <c r="D180" s="71">
        <f t="shared" si="9"/>
        <v>0.0004432090394160013</v>
      </c>
      <c r="E180" s="71">
        <f t="shared" si="9"/>
        <v>0.004527257212347201</v>
      </c>
      <c r="F180" s="71">
        <f t="shared" si="9"/>
        <v>0.01965377034649601</v>
      </c>
      <c r="G180" s="71">
        <f t="shared" si="9"/>
        <v>0.05242729559540753</v>
      </c>
      <c r="H180" s="71">
        <f t="shared" si="9"/>
        <v>0.10096181925429581</v>
      </c>
      <c r="I180" s="71">
        <f t="shared" si="9"/>
        <v>0.15244828558115361</v>
      </c>
      <c r="J180" s="71">
        <f t="shared" si="9"/>
        <v>0.1888892391260161</v>
      </c>
      <c r="K180" s="71">
        <f t="shared" si="9"/>
        <v>0.19686922259319636</v>
      </c>
      <c r="L180" s="71">
        <f t="shared" si="9"/>
        <v>0.17456054687500003</v>
      </c>
    </row>
    <row r="181" spans="1:12" s="45" customFormat="1" ht="12">
      <c r="A181" s="72">
        <v>16</v>
      </c>
      <c r="B181" s="45">
        <f>IF(B180=A180,0,B180+1)</f>
        <v>8</v>
      </c>
      <c r="C181" s="70">
        <f t="shared" si="9"/>
        <v>3.335242558863375E-07</v>
      </c>
      <c r="D181" s="71">
        <f t="shared" si="9"/>
        <v>5.54011299270001E-05</v>
      </c>
      <c r="E181" s="71">
        <f t="shared" si="9"/>
        <v>0.0008987937112748119</v>
      </c>
      <c r="F181" s="71">
        <f t="shared" si="9"/>
        <v>0.005527622909952005</v>
      </c>
      <c r="G181" s="71">
        <f t="shared" si="9"/>
        <v>0.019660235848277818</v>
      </c>
      <c r="H181" s="71">
        <f t="shared" si="9"/>
        <v>0.04867801999760692</v>
      </c>
      <c r="I181" s="71">
        <f t="shared" si="9"/>
        <v>0.0923484806885834</v>
      </c>
      <c r="J181" s="71">
        <f t="shared" si="9"/>
        <v>0.141666929344512</v>
      </c>
      <c r="K181" s="71">
        <f t="shared" si="9"/>
        <v>0.18120917079601032</v>
      </c>
      <c r="L181" s="71">
        <f t="shared" si="9"/>
        <v>0.19638061523437508</v>
      </c>
    </row>
    <row r="182" spans="1:12" s="45" customFormat="1" ht="12">
      <c r="A182" s="72">
        <v>16</v>
      </c>
      <c r="B182" s="45">
        <f>IF(B181=A181,0,B181+1)</f>
        <v>9</v>
      </c>
      <c r="C182" s="70">
        <f t="shared" si="9"/>
        <v>1.5603473959594748E-08</v>
      </c>
      <c r="D182" s="71">
        <f t="shared" si="9"/>
        <v>5.4717165360000046E-06</v>
      </c>
      <c r="E182" s="71">
        <f t="shared" si="9"/>
        <v>0.00014098724882742123</v>
      </c>
      <c r="F182" s="71">
        <f t="shared" si="9"/>
        <v>0.0012283606466560024</v>
      </c>
      <c r="G182" s="71">
        <f t="shared" si="9"/>
        <v>0.005825255066156388</v>
      </c>
      <c r="H182" s="71">
        <f t="shared" si="9"/>
        <v>0.018544007618135974</v>
      </c>
      <c r="I182" s="71">
        <f t="shared" si="9"/>
        <v>0.04420098220992021</v>
      </c>
      <c r="J182" s="71">
        <f t="shared" si="9"/>
        <v>0.083950772944896</v>
      </c>
      <c r="K182" s="71">
        <f t="shared" si="9"/>
        <v>0.13178848785164396</v>
      </c>
      <c r="L182" s="71">
        <f t="shared" si="9"/>
        <v>0.17456054687500003</v>
      </c>
    </row>
    <row r="183" spans="1:12" s="45" customFormat="1" ht="12">
      <c r="A183" s="72"/>
      <c r="C183" s="70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1:12" s="45" customFormat="1" ht="12">
      <c r="A184" s="72">
        <v>16</v>
      </c>
      <c r="B184" s="45">
        <f>IF(B182=A182,0,B182+1)</f>
        <v>10</v>
      </c>
      <c r="C184" s="70">
        <f aca="true" t="shared" si="10" ref="C184:L202">BINOMDIST($B184,$A184,C$2,0)</f>
        <v>5.748648300903332E-10</v>
      </c>
      <c r="D184" s="71">
        <f t="shared" si="10"/>
        <v>4.255779528000014E-07</v>
      </c>
      <c r="E184" s="71">
        <f t="shared" si="10"/>
        <v>1.74160719139756E-05</v>
      </c>
      <c r="F184" s="71">
        <f t="shared" si="10"/>
        <v>0.00021496311316480018</v>
      </c>
      <c r="G184" s="71">
        <f t="shared" si="10"/>
        <v>0.0013592261821031573</v>
      </c>
      <c r="H184" s="71">
        <f t="shared" si="10"/>
        <v>0.005563202285440793</v>
      </c>
      <c r="I184" s="71">
        <f t="shared" si="10"/>
        <v>0.01666037021758532</v>
      </c>
      <c r="J184" s="71">
        <f t="shared" si="10"/>
        <v>0.03917702737428484</v>
      </c>
      <c r="K184" s="71">
        <f t="shared" si="10"/>
        <v>0.0754788612241233</v>
      </c>
      <c r="L184" s="71">
        <f t="shared" si="10"/>
        <v>0.12219238281250006</v>
      </c>
    </row>
    <row r="185" spans="1:12" s="45" customFormat="1" ht="12">
      <c r="A185" s="72">
        <v>16</v>
      </c>
      <c r="B185" s="45">
        <f>IF(B184=A184,0,B184+1)</f>
        <v>11</v>
      </c>
      <c r="C185" s="70">
        <f t="shared" si="10"/>
        <v>1.6503296557617173E-11</v>
      </c>
      <c r="D185" s="71">
        <f t="shared" si="10"/>
        <v>2.5792603200000057E-08</v>
      </c>
      <c r="E185" s="71">
        <f t="shared" si="10"/>
        <v>1.676413339313162E-06</v>
      </c>
      <c r="F185" s="71">
        <f t="shared" si="10"/>
        <v>2.9313151795200042E-05</v>
      </c>
      <c r="G185" s="71">
        <f t="shared" si="10"/>
        <v>0.0002471320331096649</v>
      </c>
      <c r="H185" s="71">
        <f t="shared" si="10"/>
        <v>0.0013004888459471986</v>
      </c>
      <c r="I185" s="71">
        <f t="shared" si="10"/>
        <v>0.004893255588381707</v>
      </c>
      <c r="J185" s="71">
        <f t="shared" si="10"/>
        <v>0.014246191772467205</v>
      </c>
      <c r="K185" s="71">
        <f t="shared" si="10"/>
        <v>0.033684781042170694</v>
      </c>
      <c r="L185" s="71">
        <f t="shared" si="10"/>
        <v>0.06665039062499999</v>
      </c>
    </row>
    <row r="186" spans="1:12" s="45" customFormat="1" ht="12">
      <c r="A186" s="72">
        <v>16</v>
      </c>
      <c r="B186" s="45">
        <f>IF(B185=A185,0,B185+1)</f>
        <v>12</v>
      </c>
      <c r="C186" s="70">
        <f t="shared" si="10"/>
        <v>3.619143981933593E-13</v>
      </c>
      <c r="D186" s="71">
        <f t="shared" si="10"/>
        <v>1.1941020000000013E-09</v>
      </c>
      <c r="E186" s="71">
        <f t="shared" si="10"/>
        <v>1.232656867142029E-07</v>
      </c>
      <c r="F186" s="71">
        <f t="shared" si="10"/>
        <v>3.053453312000007E-06</v>
      </c>
      <c r="G186" s="71">
        <f t="shared" si="10"/>
        <v>3.432389348745352E-05</v>
      </c>
      <c r="H186" s="71">
        <f t="shared" si="10"/>
        <v>0.00023223015106199938</v>
      </c>
      <c r="I186" s="71">
        <f t="shared" si="10"/>
        <v>0.0010978458050856382</v>
      </c>
      <c r="J186" s="71">
        <f t="shared" si="10"/>
        <v>0.003957275492352005</v>
      </c>
      <c r="K186" s="71">
        <f t="shared" si="10"/>
        <v>0.011483448082558212</v>
      </c>
      <c r="L186" s="71">
        <f t="shared" si="10"/>
        <v>0.02777099609375002</v>
      </c>
    </row>
    <row r="187" spans="1:12" s="45" customFormat="1" ht="12">
      <c r="A187" s="72">
        <v>16</v>
      </c>
      <c r="B187" s="45">
        <f>IF(B186=A186,0,B186+1)</f>
        <v>13</v>
      </c>
      <c r="C187" s="70">
        <f t="shared" si="10"/>
        <v>5.860961914062503E-15</v>
      </c>
      <c r="D187" s="71">
        <f t="shared" si="10"/>
        <v>4.0824000000000145E-11</v>
      </c>
      <c r="E187" s="71">
        <f t="shared" si="10"/>
        <v>6.693159459594715E-09</v>
      </c>
      <c r="F187" s="71">
        <f t="shared" si="10"/>
        <v>2.3488102400000072E-07</v>
      </c>
      <c r="G187" s="71">
        <f t="shared" si="10"/>
        <v>3.5203993320465143E-06</v>
      </c>
      <c r="H187" s="71">
        <f t="shared" si="10"/>
        <v>3.062375618399992E-05</v>
      </c>
      <c r="I187" s="71">
        <f t="shared" si="10"/>
        <v>0.00018189161267691023</v>
      </c>
      <c r="J187" s="71">
        <f t="shared" si="10"/>
        <v>0.0008117488189440002</v>
      </c>
      <c r="K187" s="71">
        <f t="shared" si="10"/>
        <v>0.0028909379788258404</v>
      </c>
      <c r="L187" s="71">
        <f t="shared" si="10"/>
        <v>0.008544921875000007</v>
      </c>
    </row>
    <row r="188" spans="1:12" s="45" customFormat="1" ht="12">
      <c r="A188" s="72">
        <v>16</v>
      </c>
      <c r="B188" s="45">
        <f>IF(B187=A187,0,B187+1)</f>
        <v>14</v>
      </c>
      <c r="C188" s="70">
        <f t="shared" si="10"/>
        <v>6.610107421875007E-17</v>
      </c>
      <c r="D188" s="71">
        <f t="shared" si="10"/>
        <v>9.720000000000058E-13</v>
      </c>
      <c r="E188" s="71">
        <f t="shared" si="10"/>
        <v>2.531026686401367E-10</v>
      </c>
      <c r="F188" s="71">
        <f t="shared" si="10"/>
        <v>1.2582912E-08</v>
      </c>
      <c r="G188" s="71">
        <f t="shared" si="10"/>
        <v>2.5145709514617946E-07</v>
      </c>
      <c r="H188" s="71">
        <f t="shared" si="10"/>
        <v>2.8123857719999932E-06</v>
      </c>
      <c r="I188" s="71">
        <f t="shared" si="10"/>
        <v>2.0987493770412738E-05</v>
      </c>
      <c r="J188" s="71">
        <f t="shared" si="10"/>
        <v>0.00011596411699200014</v>
      </c>
      <c r="K188" s="71">
        <f t="shared" si="10"/>
        <v>0.0005068527625214134</v>
      </c>
      <c r="L188" s="71">
        <f t="shared" si="10"/>
        <v>0.0018310546875000009</v>
      </c>
    </row>
    <row r="189" spans="1:12" s="45" customFormat="1" ht="12">
      <c r="A189" s="72"/>
      <c r="C189" s="70"/>
      <c r="D189" s="71"/>
      <c r="E189" s="71"/>
      <c r="F189" s="71"/>
      <c r="G189" s="71"/>
      <c r="H189" s="71"/>
      <c r="I189" s="71"/>
      <c r="J189" s="71"/>
      <c r="K189" s="71"/>
      <c r="L189" s="71"/>
    </row>
    <row r="190" spans="1:12" s="45" customFormat="1" ht="12">
      <c r="A190" s="72">
        <v>16</v>
      </c>
      <c r="B190" s="45">
        <f>IF(B188=A188,0,B188+1)</f>
        <v>15</v>
      </c>
      <c r="C190" s="70">
        <f t="shared" si="10"/>
        <v>4.638671875000007E-19</v>
      </c>
      <c r="D190" s="71">
        <f t="shared" si="10"/>
        <v>1.440000000000002E-14</v>
      </c>
      <c r="E190" s="71">
        <f t="shared" si="10"/>
        <v>5.955356909179699E-12</v>
      </c>
      <c r="F190" s="71">
        <f t="shared" si="10"/>
        <v>4.194304000000003E-10</v>
      </c>
      <c r="G190" s="71">
        <f t="shared" si="10"/>
        <v>1.1175870895385752E-08</v>
      </c>
      <c r="H190" s="71">
        <f t="shared" si="10"/>
        <v>1.6070775839999967E-07</v>
      </c>
      <c r="I190" s="71">
        <f t="shared" si="10"/>
        <v>1.5067944245424539E-06</v>
      </c>
      <c r="J190" s="71">
        <f t="shared" si="10"/>
        <v>1.0307921510400003E-05</v>
      </c>
      <c r="K190" s="71">
        <f t="shared" si="10"/>
        <v>5.529302863869971E-05</v>
      </c>
      <c r="L190" s="71">
        <f t="shared" si="10"/>
        <v>0.0002441406250000001</v>
      </c>
    </row>
    <row r="191" spans="1:12" s="45" customFormat="1" ht="12">
      <c r="A191" s="72">
        <v>16</v>
      </c>
      <c r="B191" s="45">
        <f>IF(B190=A190,0,B190+1)</f>
        <v>16</v>
      </c>
      <c r="C191" s="70">
        <f t="shared" si="10"/>
        <v>1.5258789062500034E-21</v>
      </c>
      <c r="D191" s="71">
        <f t="shared" si="10"/>
        <v>1.0000000000000037E-16</v>
      </c>
      <c r="E191" s="71">
        <f t="shared" si="10"/>
        <v>6.568408355712892E-14</v>
      </c>
      <c r="F191" s="71">
        <f t="shared" si="10"/>
        <v>6.5536000000000096E-12</v>
      </c>
      <c r="G191" s="71">
        <f t="shared" si="10"/>
        <v>2.328306436538698E-10</v>
      </c>
      <c r="H191" s="71">
        <f t="shared" si="10"/>
        <v>4.304672099999991E-09</v>
      </c>
      <c r="I191" s="71">
        <f t="shared" si="10"/>
        <v>5.070942774902484E-08</v>
      </c>
      <c r="J191" s="71">
        <f t="shared" si="10"/>
        <v>4.2949672960000047E-07</v>
      </c>
      <c r="K191" s="71">
        <f t="shared" si="10"/>
        <v>2.827484419024415E-06</v>
      </c>
      <c r="L191" s="71">
        <f t="shared" si="10"/>
        <v>1.5258789062500007E-05</v>
      </c>
    </row>
    <row r="192" spans="3:12" s="45" customFormat="1" ht="12">
      <c r="C192" s="70"/>
      <c r="D192" s="71"/>
      <c r="E192" s="71"/>
      <c r="F192" s="71"/>
      <c r="G192" s="71"/>
      <c r="H192" s="71"/>
      <c r="I192" s="71"/>
      <c r="J192" s="71"/>
      <c r="K192" s="71"/>
      <c r="L192" s="71"/>
    </row>
    <row r="193" spans="1:12" s="45" customFormat="1" ht="12">
      <c r="A193" s="45">
        <v>17</v>
      </c>
      <c r="B193" s="45">
        <f>IF(B191=A191,0,B191+1)</f>
        <v>0</v>
      </c>
      <c r="C193" s="70">
        <f t="shared" si="10"/>
        <v>0.4181203352191771</v>
      </c>
      <c r="D193" s="71">
        <f t="shared" si="10"/>
        <v>0.16677181699666574</v>
      </c>
      <c r="E193" s="71">
        <f t="shared" si="10"/>
        <v>0.06311342330065431</v>
      </c>
      <c r="F193" s="71">
        <f t="shared" si="10"/>
        <v>0.0225179981368525</v>
      </c>
      <c r="G193" s="71">
        <f t="shared" si="10"/>
        <v>0.007516946818213914</v>
      </c>
      <c r="H193" s="71">
        <f t="shared" si="10"/>
        <v>0.0023263051398720674</v>
      </c>
      <c r="I193" s="71">
        <f t="shared" si="10"/>
        <v>0.0006599743590836596</v>
      </c>
      <c r="J193" s="71">
        <f t="shared" si="10"/>
        <v>0.00016926659444735994</v>
      </c>
      <c r="K193" s="71">
        <f t="shared" si="10"/>
        <v>3.8562547950690804E-05</v>
      </c>
      <c r="L193" s="71">
        <f t="shared" si="10"/>
        <v>7.629394531250002E-06</v>
      </c>
    </row>
    <row r="194" spans="1:12" s="45" customFormat="1" ht="12">
      <c r="A194" s="72">
        <v>17</v>
      </c>
      <c r="B194" s="45">
        <f>IF(B193=A193,0,B193+1)</f>
        <v>1</v>
      </c>
      <c r="C194" s="70">
        <f t="shared" si="10"/>
        <v>0.37410766835400067</v>
      </c>
      <c r="D194" s="71">
        <f t="shared" si="10"/>
        <v>0.31501343210481314</v>
      </c>
      <c r="E194" s="71">
        <f t="shared" si="10"/>
        <v>0.18934026990196295</v>
      </c>
      <c r="F194" s="71">
        <f t="shared" si="10"/>
        <v>0.09570149208162312</v>
      </c>
      <c r="G194" s="71">
        <f t="shared" si="10"/>
        <v>0.042596031969878836</v>
      </c>
      <c r="H194" s="71">
        <f t="shared" si="10"/>
        <v>0.01694879459049649</v>
      </c>
      <c r="I194" s="71">
        <f t="shared" si="10"/>
        <v>0.006041303748535036</v>
      </c>
      <c r="J194" s="71">
        <f t="shared" si="10"/>
        <v>0.0019183547370700792</v>
      </c>
      <c r="K194" s="71">
        <f t="shared" si="10"/>
        <v>0.0005363699851323354</v>
      </c>
      <c r="L194" s="71">
        <f t="shared" si="10"/>
        <v>0.00012969970703125005</v>
      </c>
    </row>
    <row r="195" spans="1:12" s="45" customFormat="1" ht="12">
      <c r="A195" s="72">
        <v>17</v>
      </c>
      <c r="B195" s="45">
        <f>IF(B194=A194,0,B194+1)</f>
        <v>2</v>
      </c>
      <c r="C195" s="70">
        <f t="shared" si="10"/>
        <v>0.15751901825431608</v>
      </c>
      <c r="D195" s="71">
        <f t="shared" si="10"/>
        <v>0.28001193964872284</v>
      </c>
      <c r="E195" s="71">
        <f t="shared" si="10"/>
        <v>0.26730391044983015</v>
      </c>
      <c r="F195" s="71">
        <f t="shared" si="10"/>
        <v>0.19140298416324625</v>
      </c>
      <c r="G195" s="71">
        <f t="shared" si="10"/>
        <v>0.11358941858634355</v>
      </c>
      <c r="H195" s="71">
        <f t="shared" si="10"/>
        <v>0.05811015288170225</v>
      </c>
      <c r="I195" s="71">
        <f t="shared" si="10"/>
        <v>0.026024077685997068</v>
      </c>
      <c r="J195" s="71">
        <f t="shared" si="10"/>
        <v>0.010231225264373754</v>
      </c>
      <c r="K195" s="71">
        <f t="shared" si="10"/>
        <v>0.0035107853572298284</v>
      </c>
      <c r="L195" s="71">
        <f t="shared" si="10"/>
        <v>0.0010375976562500004</v>
      </c>
    </row>
    <row r="196" spans="1:12" s="45" customFormat="1" ht="12">
      <c r="A196" s="72">
        <v>17</v>
      </c>
      <c r="B196" s="45">
        <f>IF(B195=A195,0,B195+1)</f>
        <v>3</v>
      </c>
      <c r="C196" s="70">
        <f t="shared" si="10"/>
        <v>0.04145237322482002</v>
      </c>
      <c r="D196" s="71">
        <f t="shared" si="10"/>
        <v>0.1555621886937349</v>
      </c>
      <c r="E196" s="71">
        <f t="shared" si="10"/>
        <v>0.2358563915733795</v>
      </c>
      <c r="F196" s="71">
        <f t="shared" si="10"/>
        <v>0.23925373020405785</v>
      </c>
      <c r="G196" s="71">
        <f t="shared" si="10"/>
        <v>0.18931569764390602</v>
      </c>
      <c r="H196" s="71">
        <f t="shared" si="10"/>
        <v>0.1245217561750762</v>
      </c>
      <c r="I196" s="71">
        <f t="shared" si="10"/>
        <v>0.07006482453922286</v>
      </c>
      <c r="J196" s="71">
        <f t="shared" si="10"/>
        <v>0.034104084214579174</v>
      </c>
      <c r="K196" s="71">
        <f t="shared" si="10"/>
        <v>0.014362303734122044</v>
      </c>
      <c r="L196" s="71">
        <f t="shared" si="10"/>
        <v>0.0051879882812500035</v>
      </c>
    </row>
    <row r="197" spans="1:12" s="45" customFormat="1" ht="12">
      <c r="A197" s="72">
        <v>17</v>
      </c>
      <c r="B197" s="45">
        <f>IF(B196=A196,0,B196+1)</f>
        <v>4</v>
      </c>
      <c r="C197" s="70">
        <f t="shared" si="10"/>
        <v>0.0076359634887826384</v>
      </c>
      <c r="D197" s="71">
        <f t="shared" si="10"/>
        <v>0.060496406714230275</v>
      </c>
      <c r="E197" s="71">
        <f t="shared" si="10"/>
        <v>0.14567600656002852</v>
      </c>
      <c r="F197" s="71">
        <f t="shared" si="10"/>
        <v>0.2093470139285506</v>
      </c>
      <c r="G197" s="71">
        <f t="shared" si="10"/>
        <v>0.22086831391789033</v>
      </c>
      <c r="H197" s="71">
        <f t="shared" si="10"/>
        <v>0.18678263426261435</v>
      </c>
      <c r="I197" s="71">
        <f t="shared" si="10"/>
        <v>0.1320452462469969</v>
      </c>
      <c r="J197" s="71">
        <f t="shared" si="10"/>
        <v>0.0795761965006848</v>
      </c>
      <c r="K197" s="71">
        <f t="shared" si="10"/>
        <v>0.04112841523862218</v>
      </c>
      <c r="L197" s="71">
        <f t="shared" si="10"/>
        <v>0.01815795898437501</v>
      </c>
    </row>
    <row r="198" spans="1:12" s="45" customFormat="1" ht="12">
      <c r="A198" s="72"/>
      <c r="C198" s="70"/>
      <c r="D198" s="71"/>
      <c r="E198" s="71"/>
      <c r="F198" s="71"/>
      <c r="G198" s="71"/>
      <c r="H198" s="71"/>
      <c r="I198" s="71"/>
      <c r="J198" s="71"/>
      <c r="K198" s="71"/>
      <c r="L198" s="71"/>
    </row>
    <row r="199" spans="1:12" s="45" customFormat="1" ht="12">
      <c r="A199" s="72">
        <v>17</v>
      </c>
      <c r="B199" s="45">
        <f>IF(B197=A197,0,B197+1)</f>
        <v>5</v>
      </c>
      <c r="C199" s="70">
        <f t="shared" si="10"/>
        <v>0.001044921319517625</v>
      </c>
      <c r="D199" s="71">
        <f t="shared" si="10"/>
        <v>0.017476739717444314</v>
      </c>
      <c r="E199" s="71">
        <f t="shared" si="10"/>
        <v>0.06683957948048369</v>
      </c>
      <c r="F199" s="71">
        <f t="shared" si="10"/>
        <v>0.1360755590535579</v>
      </c>
      <c r="G199" s="71">
        <f t="shared" si="10"/>
        <v>0.19141920539550492</v>
      </c>
      <c r="H199" s="71">
        <f t="shared" si="10"/>
        <v>0.20812922103548462</v>
      </c>
      <c r="I199" s="71">
        <f t="shared" si="10"/>
        <v>0.1848633447457956</v>
      </c>
      <c r="J199" s="71">
        <f t="shared" si="10"/>
        <v>0.13793207393452037</v>
      </c>
      <c r="K199" s="71">
        <f t="shared" si="10"/>
        <v>0.08749135605306901</v>
      </c>
      <c r="L199" s="71">
        <f t="shared" si="10"/>
        <v>0.04721069335937504</v>
      </c>
    </row>
    <row r="200" spans="1:12" s="45" customFormat="1" ht="12">
      <c r="A200" s="72">
        <v>17</v>
      </c>
      <c r="B200" s="45">
        <f>IF(B199=A199,0,B199+1)</f>
        <v>6</v>
      </c>
      <c r="C200" s="70">
        <f t="shared" si="10"/>
        <v>0.00010999171784396039</v>
      </c>
      <c r="D200" s="71">
        <f t="shared" si="10"/>
        <v>0.003883719937209842</v>
      </c>
      <c r="E200" s="71">
        <f t="shared" si="10"/>
        <v>0.023590439816641304</v>
      </c>
      <c r="F200" s="71">
        <f t="shared" si="10"/>
        <v>0.06803777952677899</v>
      </c>
      <c r="G200" s="71">
        <f t="shared" si="10"/>
        <v>0.12761280359700333</v>
      </c>
      <c r="H200" s="71">
        <f t="shared" si="10"/>
        <v>0.17839647517327234</v>
      </c>
      <c r="I200" s="71">
        <f t="shared" si="10"/>
        <v>0.19908360203393385</v>
      </c>
      <c r="J200" s="71">
        <f t="shared" si="10"/>
        <v>0.18390943191269374</v>
      </c>
      <c r="K200" s="71">
        <f t="shared" si="10"/>
        <v>0.1431676735413857</v>
      </c>
      <c r="L200" s="71">
        <f t="shared" si="10"/>
        <v>0.09442138671875003</v>
      </c>
    </row>
    <row r="201" spans="1:12" s="45" customFormat="1" ht="12">
      <c r="A201" s="72">
        <v>17</v>
      </c>
      <c r="B201" s="45">
        <f>IF(B200=A200,0,B200+1)</f>
        <v>7</v>
      </c>
      <c r="C201" s="70">
        <f t="shared" si="10"/>
        <v>9.09705937055312E-06</v>
      </c>
      <c r="D201" s="71">
        <f t="shared" si="10"/>
        <v>0.0006781098303064821</v>
      </c>
      <c r="E201" s="71">
        <f t="shared" si="10"/>
        <v>0.006541886671841705</v>
      </c>
      <c r="F201" s="71">
        <f t="shared" si="10"/>
        <v>0.02672912767123457</v>
      </c>
      <c r="G201" s="71">
        <f t="shared" si="10"/>
        <v>0.0668448018841446</v>
      </c>
      <c r="H201" s="71">
        <f t="shared" si="10"/>
        <v>0.12014456491261202</v>
      </c>
      <c r="I201" s="71">
        <f t="shared" si="10"/>
        <v>0.16845535556717475</v>
      </c>
      <c r="J201" s="71">
        <f t="shared" si="10"/>
        <v>0.19266702390853646</v>
      </c>
      <c r="K201" s="71">
        <f t="shared" si="10"/>
        <v>0.18407272312463857</v>
      </c>
      <c r="L201" s="71">
        <f t="shared" si="10"/>
        <v>0.14837646484375003</v>
      </c>
    </row>
    <row r="202" spans="1:12" s="45" customFormat="1" ht="12">
      <c r="A202" s="72">
        <v>17</v>
      </c>
      <c r="B202" s="45">
        <f>IF(B201=A201,0,B201+1)</f>
        <v>8</v>
      </c>
      <c r="C202" s="70">
        <f t="shared" si="10"/>
        <v>5.984907480627057E-07</v>
      </c>
      <c r="D202" s="71">
        <f t="shared" si="10"/>
        <v>9.418192087590019E-05</v>
      </c>
      <c r="E202" s="71">
        <f t="shared" si="10"/>
        <v>0.0014430632364356704</v>
      </c>
      <c r="F202" s="71">
        <f t="shared" si="10"/>
        <v>0.00835285239726081</v>
      </c>
      <c r="G202" s="71">
        <f t="shared" si="10"/>
        <v>0.02785200078506025</v>
      </c>
      <c r="H202" s="71">
        <f t="shared" si="10"/>
        <v>0.0643631597746136</v>
      </c>
      <c r="I202" s="71">
        <f t="shared" si="10"/>
        <v>0.11338341240098297</v>
      </c>
      <c r="J202" s="71">
        <f t="shared" si="10"/>
        <v>0.16055585325711366</v>
      </c>
      <c r="K202" s="71">
        <f t="shared" si="10"/>
        <v>0.18825619410474406</v>
      </c>
      <c r="L202" s="71">
        <f t="shared" si="10"/>
        <v>0.18547058105468753</v>
      </c>
    </row>
    <row r="203" spans="1:12" s="45" customFormat="1" ht="12">
      <c r="A203" s="72">
        <v>17</v>
      </c>
      <c r="B203" s="45">
        <f>IF(B202=A202,0,B202+1)</f>
        <v>9</v>
      </c>
      <c r="C203" s="70">
        <f aca="true" t="shared" si="11" ref="C203:L222">BINOMDIST($B203,$A203,C$2,0)</f>
        <v>3.14995130559319E-08</v>
      </c>
      <c r="D203" s="71">
        <f t="shared" si="11"/>
        <v>1.0464657875100008E-05</v>
      </c>
      <c r="E203" s="71">
        <f t="shared" si="11"/>
        <v>0.00025465821819452966</v>
      </c>
      <c r="F203" s="71">
        <f t="shared" si="11"/>
        <v>0.002088213099315204</v>
      </c>
      <c r="G203" s="71">
        <f t="shared" si="11"/>
        <v>0.009284000261686746</v>
      </c>
      <c r="H203" s="71">
        <f t="shared" si="11"/>
        <v>0.02758421133197726</v>
      </c>
      <c r="I203" s="71">
        <f t="shared" si="11"/>
        <v>0.061052606677452305</v>
      </c>
      <c r="J203" s="71">
        <f t="shared" si="11"/>
        <v>0.10703723550474242</v>
      </c>
      <c r="K203" s="71">
        <f t="shared" si="11"/>
        <v>0.15402779517660883</v>
      </c>
      <c r="L203" s="71">
        <f t="shared" si="11"/>
        <v>0.18547058105468753</v>
      </c>
    </row>
    <row r="204" spans="1:12" s="45" customFormat="1" ht="12">
      <c r="A204" s="72"/>
      <c r="C204" s="70"/>
      <c r="D204" s="71"/>
      <c r="E204" s="71"/>
      <c r="F204" s="71"/>
      <c r="G204" s="71"/>
      <c r="H204" s="71"/>
      <c r="I204" s="71"/>
      <c r="J204" s="71"/>
      <c r="K204" s="71"/>
      <c r="L204" s="71"/>
    </row>
    <row r="205" spans="1:12" s="45" customFormat="1" ht="12">
      <c r="A205" s="72">
        <v>17</v>
      </c>
      <c r="B205" s="45">
        <f>IF(B203=A203,0,B203+1)</f>
        <v>10</v>
      </c>
      <c r="C205" s="70">
        <f t="shared" si="11"/>
        <v>1.3262952865655543E-09</v>
      </c>
      <c r="D205" s="71">
        <f t="shared" si="11"/>
        <v>9.30191811120003E-07</v>
      </c>
      <c r="E205" s="71">
        <f t="shared" si="11"/>
        <v>3.595174845099248E-05</v>
      </c>
      <c r="F205" s="71">
        <f t="shared" si="11"/>
        <v>0.0004176426198630403</v>
      </c>
      <c r="G205" s="71">
        <f t="shared" si="11"/>
        <v>0.0024757334031164646</v>
      </c>
      <c r="H205" s="71">
        <f t="shared" si="11"/>
        <v>0.009457443885249347</v>
      </c>
      <c r="I205" s="71">
        <f t="shared" si="11"/>
        <v>0.026299584414902544</v>
      </c>
      <c r="J205" s="71">
        <f t="shared" si="11"/>
        <v>0.057086525602529324</v>
      </c>
      <c r="K205" s="71">
        <f t="shared" si="11"/>
        <v>0.10081819320650758</v>
      </c>
      <c r="L205" s="71">
        <f t="shared" si="11"/>
        <v>0.14837646484375003</v>
      </c>
    </row>
    <row r="206" spans="1:12" s="45" customFormat="1" ht="12">
      <c r="A206" s="72">
        <v>17</v>
      </c>
      <c r="B206" s="45">
        <f>IF(B205=A205,0,B205+1)</f>
        <v>11</v>
      </c>
      <c r="C206" s="70">
        <f t="shared" si="11"/>
        <v>4.442137323425289E-11</v>
      </c>
      <c r="D206" s="71">
        <f t="shared" si="11"/>
        <v>6.577113816000014E-08</v>
      </c>
      <c r="E206" s="71">
        <f t="shared" si="11"/>
        <v>4.037362125512531E-06</v>
      </c>
      <c r="F206" s="71">
        <f t="shared" si="11"/>
        <v>6.64431440691201E-05</v>
      </c>
      <c r="G206" s="71">
        <f t="shared" si="11"/>
        <v>0.000525155570358038</v>
      </c>
      <c r="H206" s="71">
        <f t="shared" si="11"/>
        <v>0.002579302877795277</v>
      </c>
      <c r="I206" s="71">
        <f t="shared" si="11"/>
        <v>0.009011745708602975</v>
      </c>
      <c r="J206" s="71">
        <f t="shared" si="11"/>
        <v>0.02421852601319424</v>
      </c>
      <c r="K206" s="71">
        <f t="shared" si="11"/>
        <v>0.05249211712404935</v>
      </c>
      <c r="L206" s="71">
        <f t="shared" si="11"/>
        <v>0.09442138671875003</v>
      </c>
    </row>
    <row r="207" spans="1:12" s="45" customFormat="1" ht="12">
      <c r="A207" s="72">
        <v>17</v>
      </c>
      <c r="B207" s="45">
        <f>IF(B206=A206,0,B206+1)</f>
        <v>12</v>
      </c>
      <c r="C207" s="70">
        <f t="shared" si="11"/>
        <v>1.1689835061645505E-12</v>
      </c>
      <c r="D207" s="71">
        <f t="shared" si="11"/>
        <v>3.6539521200000047E-09</v>
      </c>
      <c r="E207" s="71">
        <f t="shared" si="11"/>
        <v>3.562378346040464E-07</v>
      </c>
      <c r="F207" s="71">
        <f t="shared" si="11"/>
        <v>8.30539300864002E-06</v>
      </c>
      <c r="G207" s="71">
        <f t="shared" si="11"/>
        <v>8.75259283930065E-05</v>
      </c>
      <c r="H207" s="71">
        <f t="shared" si="11"/>
        <v>0.0005527077595275586</v>
      </c>
      <c r="I207" s="71">
        <f t="shared" si="11"/>
        <v>0.002426239229239261</v>
      </c>
      <c r="J207" s="71">
        <f t="shared" si="11"/>
        <v>0.00807284200439809</v>
      </c>
      <c r="K207" s="71">
        <f t="shared" si="11"/>
        <v>0.02147404791438385</v>
      </c>
      <c r="L207" s="71">
        <f t="shared" si="11"/>
        <v>0.04721069335937504</v>
      </c>
    </row>
    <row r="208" spans="1:12" s="45" customFormat="1" ht="12">
      <c r="A208" s="72">
        <v>17</v>
      </c>
      <c r="B208" s="45">
        <f>IF(B207=A207,0,B207+1)</f>
        <v>13</v>
      </c>
      <c r="C208" s="70">
        <f t="shared" si="11"/>
        <v>2.366363372802735E-14</v>
      </c>
      <c r="D208" s="71">
        <f t="shared" si="11"/>
        <v>1.5615180000000055E-10</v>
      </c>
      <c r="E208" s="71">
        <f t="shared" si="11"/>
        <v>2.4179038547785905E-08</v>
      </c>
      <c r="F208" s="71">
        <f t="shared" si="11"/>
        <v>7.985954816000024E-07</v>
      </c>
      <c r="G208" s="71">
        <f t="shared" si="11"/>
        <v>1.1221272870898264E-05</v>
      </c>
      <c r="H208" s="71">
        <f t="shared" si="11"/>
        <v>9.110567464739976E-05</v>
      </c>
      <c r="I208" s="71">
        <f t="shared" si="11"/>
        <v>0.0005024755800199645</v>
      </c>
      <c r="J208" s="71">
        <f t="shared" si="11"/>
        <v>0.002069959488307201</v>
      </c>
      <c r="K208" s="71">
        <f t="shared" si="11"/>
        <v>0.006757567525505403</v>
      </c>
      <c r="L208" s="71">
        <f t="shared" si="11"/>
        <v>0.01815795898437501</v>
      </c>
    </row>
    <row r="209" spans="1:12" s="45" customFormat="1" ht="12">
      <c r="A209" s="72">
        <v>17</v>
      </c>
      <c r="B209" s="45">
        <f>IF(B208=A208,0,B208+1)</f>
        <v>14</v>
      </c>
      <c r="C209" s="70">
        <f t="shared" si="11"/>
        <v>3.5584411621093785E-16</v>
      </c>
      <c r="D209" s="71">
        <f t="shared" si="11"/>
        <v>4.95720000000003E-12</v>
      </c>
      <c r="E209" s="71">
        <f t="shared" si="11"/>
        <v>1.2191111872833251E-09</v>
      </c>
      <c r="F209" s="71">
        <f t="shared" si="11"/>
        <v>5.7042534400000014E-08</v>
      </c>
      <c r="G209" s="71">
        <f t="shared" si="11"/>
        <v>1.068692654371263E-06</v>
      </c>
      <c r="H209" s="71">
        <f t="shared" si="11"/>
        <v>1.1155796895599973E-05</v>
      </c>
      <c r="I209" s="71">
        <f t="shared" si="11"/>
        <v>7.730393538768692E-05</v>
      </c>
      <c r="J209" s="71">
        <f t="shared" si="11"/>
        <v>0.0003942779977728004</v>
      </c>
      <c r="K209" s="71">
        <f t="shared" si="11"/>
        <v>0.0015796911098584052</v>
      </c>
      <c r="L209" s="71">
        <f t="shared" si="11"/>
        <v>0.0051879882812500035</v>
      </c>
    </row>
    <row r="210" spans="1:12" s="45" customFormat="1" ht="12">
      <c r="A210" s="72"/>
      <c r="C210" s="70"/>
      <c r="D210" s="71"/>
      <c r="E210" s="71"/>
      <c r="F210" s="71"/>
      <c r="G210" s="71"/>
      <c r="H210" s="71"/>
      <c r="I210" s="71"/>
      <c r="J210" s="71"/>
      <c r="K210" s="71"/>
      <c r="L210" s="71"/>
    </row>
    <row r="211" spans="1:12" s="45" customFormat="1" ht="12">
      <c r="A211" s="72">
        <v>17</v>
      </c>
      <c r="B211" s="45">
        <f>IF(B209=A209,0,B209+1)</f>
        <v>15</v>
      </c>
      <c r="C211" s="70">
        <f t="shared" si="11"/>
        <v>3.745727539062506E-18</v>
      </c>
      <c r="D211" s="71">
        <f t="shared" si="11"/>
        <v>1.1016000000000015E-13</v>
      </c>
      <c r="E211" s="71">
        <f t="shared" si="11"/>
        <v>4.302745366882332E-11</v>
      </c>
      <c r="F211" s="71">
        <f t="shared" si="11"/>
        <v>2.852126720000002E-09</v>
      </c>
      <c r="G211" s="71">
        <f t="shared" si="11"/>
        <v>7.124617695808416E-08</v>
      </c>
      <c r="H211" s="71">
        <f t="shared" si="11"/>
        <v>9.562111624799978E-07</v>
      </c>
      <c r="I211" s="71">
        <f t="shared" si="11"/>
        <v>8.325039195597057E-06</v>
      </c>
      <c r="J211" s="71">
        <f t="shared" si="11"/>
        <v>5.257039970304001E-05</v>
      </c>
      <c r="K211" s="71">
        <f t="shared" si="11"/>
        <v>0.0002584949088859212</v>
      </c>
      <c r="L211" s="71">
        <f t="shared" si="11"/>
        <v>0.0010375976562500004</v>
      </c>
    </row>
    <row r="212" spans="1:12" s="45" customFormat="1" ht="12">
      <c r="A212" s="72">
        <v>17</v>
      </c>
      <c r="B212" s="45">
        <f>IF(B211=A211,0,B211+1)</f>
        <v>16</v>
      </c>
      <c r="C212" s="70">
        <f t="shared" si="11"/>
        <v>2.4642944335937554E-20</v>
      </c>
      <c r="D212" s="71">
        <f t="shared" si="11"/>
        <v>1.5300000000000057E-15</v>
      </c>
      <c r="E212" s="71">
        <f t="shared" si="11"/>
        <v>9.49135007400513E-13</v>
      </c>
      <c r="F212" s="71">
        <f t="shared" si="11"/>
        <v>8.912896000000013E-11</v>
      </c>
      <c r="G212" s="71">
        <f t="shared" si="11"/>
        <v>2.9685907065868394E-09</v>
      </c>
      <c r="H212" s="71">
        <f t="shared" si="11"/>
        <v>5.122559798999989E-08</v>
      </c>
      <c r="I212" s="71">
        <f t="shared" si="11"/>
        <v>5.603391766267245E-07</v>
      </c>
      <c r="J212" s="71">
        <f t="shared" si="11"/>
        <v>4.380866641920004E-06</v>
      </c>
      <c r="K212" s="71">
        <f t="shared" si="11"/>
        <v>2.6436979317878282E-05</v>
      </c>
      <c r="L212" s="71">
        <f t="shared" si="11"/>
        <v>0.00012969970703125005</v>
      </c>
    </row>
    <row r="213" spans="1:12" s="45" customFormat="1" ht="12">
      <c r="A213" s="72">
        <v>17</v>
      </c>
      <c r="B213" s="45">
        <f>IF(B212=A212,0,B212+1)</f>
        <v>17</v>
      </c>
      <c r="C213" s="70">
        <f t="shared" si="11"/>
        <v>7.629394531250022E-23</v>
      </c>
      <c r="D213" s="71">
        <f t="shared" si="11"/>
        <v>1.0000000000000061E-17</v>
      </c>
      <c r="E213" s="71">
        <f t="shared" si="11"/>
        <v>9.85261253356932E-15</v>
      </c>
      <c r="F213" s="71">
        <f t="shared" si="11"/>
        <v>1.310720000000003E-12</v>
      </c>
      <c r="G213" s="71">
        <f t="shared" si="11"/>
        <v>5.820766091346745E-11</v>
      </c>
      <c r="H213" s="71">
        <f t="shared" si="11"/>
        <v>1.2914016299999974E-09</v>
      </c>
      <c r="I213" s="71">
        <f t="shared" si="11"/>
        <v>1.7748299712158674E-08</v>
      </c>
      <c r="J213" s="71">
        <f t="shared" si="11"/>
        <v>1.7179869184000033E-07</v>
      </c>
      <c r="K213" s="71">
        <f t="shared" si="11"/>
        <v>1.2723679885609861E-06</v>
      </c>
      <c r="L213" s="71">
        <f t="shared" si="11"/>
        <v>7.629394531250002E-06</v>
      </c>
    </row>
    <row r="214" spans="3:12" s="45" customFormat="1" ht="12">
      <c r="C214" s="70"/>
      <c r="D214" s="71"/>
      <c r="E214" s="71"/>
      <c r="F214" s="71"/>
      <c r="G214" s="71"/>
      <c r="H214" s="71"/>
      <c r="I214" s="71"/>
      <c r="J214" s="71"/>
      <c r="K214" s="71"/>
      <c r="L214" s="71"/>
    </row>
    <row r="215" spans="1:12" s="45" customFormat="1" ht="12">
      <c r="A215" s="45">
        <v>18</v>
      </c>
      <c r="B215" s="45">
        <f>IF(B213=A213,0,B213+1)</f>
        <v>0</v>
      </c>
      <c r="C215" s="70">
        <f t="shared" si="11"/>
        <v>0.3972143184582182</v>
      </c>
      <c r="D215" s="71">
        <f t="shared" si="11"/>
        <v>0.15009463529699915</v>
      </c>
      <c r="E215" s="71">
        <f t="shared" si="11"/>
        <v>0.05364640980555618</v>
      </c>
      <c r="F215" s="71">
        <f t="shared" si="11"/>
        <v>0.018014398509482</v>
      </c>
      <c r="G215" s="71">
        <f t="shared" si="11"/>
        <v>0.005637710113660436</v>
      </c>
      <c r="H215" s="71">
        <f t="shared" si="11"/>
        <v>0.001628413597910447</v>
      </c>
      <c r="I215" s="71">
        <f t="shared" si="11"/>
        <v>0.00042898333340437883</v>
      </c>
      <c r="J215" s="71">
        <f t="shared" si="11"/>
        <v>0.00010155995666841598</v>
      </c>
      <c r="K215" s="71">
        <f t="shared" si="11"/>
        <v>2.120940137287992E-05</v>
      </c>
      <c r="L215" s="71">
        <f t="shared" si="11"/>
        <v>3.814697265625001E-06</v>
      </c>
    </row>
    <row r="216" spans="1:12" s="45" customFormat="1" ht="12">
      <c r="A216" s="72">
        <v>18</v>
      </c>
      <c r="B216" s="45">
        <f>IF(B215=A215,0,B215+1)</f>
        <v>1</v>
      </c>
      <c r="C216" s="70">
        <f t="shared" si="11"/>
        <v>0.37630830169725943</v>
      </c>
      <c r="D216" s="71">
        <f t="shared" si="11"/>
        <v>0.30018927059399836</v>
      </c>
      <c r="E216" s="71">
        <f t="shared" si="11"/>
        <v>0.17040624291176662</v>
      </c>
      <c r="F216" s="71">
        <f t="shared" si="11"/>
        <v>0.081064793292669</v>
      </c>
      <c r="G216" s="71">
        <f t="shared" si="11"/>
        <v>0.033826260681962615</v>
      </c>
      <c r="H216" s="71">
        <f t="shared" si="11"/>
        <v>0.012562047755309162</v>
      </c>
      <c r="I216" s="71">
        <f t="shared" si="11"/>
        <v>0.004157838462227055</v>
      </c>
      <c r="J216" s="71">
        <f t="shared" si="11"/>
        <v>0.0012187194800209915</v>
      </c>
      <c r="K216" s="71">
        <f t="shared" si="11"/>
        <v>0.0003123566384005955</v>
      </c>
      <c r="L216" s="71">
        <f t="shared" si="11"/>
        <v>6.866455078125001E-05</v>
      </c>
    </row>
    <row r="217" spans="1:12" s="45" customFormat="1" ht="12">
      <c r="A217" s="72">
        <v>18</v>
      </c>
      <c r="B217" s="45">
        <f>IF(B216=A216,0,B216+1)</f>
        <v>2</v>
      </c>
      <c r="C217" s="70">
        <f t="shared" si="11"/>
        <v>0.16834845075930027</v>
      </c>
      <c r="D217" s="71">
        <f t="shared" si="11"/>
        <v>0.2835120888943318</v>
      </c>
      <c r="E217" s="71">
        <f t="shared" si="11"/>
        <v>0.25560936436765</v>
      </c>
      <c r="F217" s="71">
        <f t="shared" si="11"/>
        <v>0.17226268574692163</v>
      </c>
      <c r="G217" s="71">
        <f t="shared" si="11"/>
        <v>0.09584107193222738</v>
      </c>
      <c r="H217" s="71">
        <f t="shared" si="11"/>
        <v>0.045761745394340525</v>
      </c>
      <c r="I217" s="71">
        <f t="shared" si="11"/>
        <v>0.01903010680788536</v>
      </c>
      <c r="J217" s="71">
        <f t="shared" si="11"/>
        <v>0.006906077053452285</v>
      </c>
      <c r="K217" s="71">
        <f t="shared" si="11"/>
        <v>0.002172298439785958</v>
      </c>
      <c r="L217" s="71">
        <f t="shared" si="11"/>
        <v>0.0005836486816406252</v>
      </c>
    </row>
    <row r="218" spans="1:12" s="45" customFormat="1" ht="12">
      <c r="A218" s="72">
        <v>18</v>
      </c>
      <c r="B218" s="45">
        <f>IF(B217=A217,0,B217+1)</f>
        <v>3</v>
      </c>
      <c r="C218" s="70">
        <f t="shared" si="11"/>
        <v>0.04725570547629481</v>
      </c>
      <c r="D218" s="71">
        <f t="shared" si="11"/>
        <v>0.16800716378923367</v>
      </c>
      <c r="E218" s="71">
        <f t="shared" si="11"/>
        <v>0.24057351940484714</v>
      </c>
      <c r="F218" s="71">
        <f t="shared" si="11"/>
        <v>0.22968358099589556</v>
      </c>
      <c r="G218" s="71">
        <f t="shared" si="11"/>
        <v>0.1703841278795154</v>
      </c>
      <c r="H218" s="71">
        <f t="shared" si="11"/>
        <v>0.104598275187064</v>
      </c>
      <c r="I218" s="71">
        <f t="shared" si="11"/>
        <v>0.05465056314059384</v>
      </c>
      <c r="J218" s="71">
        <f t="shared" si="11"/>
        <v>0.024554940634497008</v>
      </c>
      <c r="K218" s="71">
        <f t="shared" si="11"/>
        <v>0.009479120464520537</v>
      </c>
      <c r="L218" s="71">
        <f t="shared" si="11"/>
        <v>0.003112792968750002</v>
      </c>
    </row>
    <row r="219" spans="1:12" s="45" customFormat="1" ht="12">
      <c r="A219" s="72">
        <v>18</v>
      </c>
      <c r="B219" s="45">
        <f>IF(B218=A218,0,B218+1)</f>
        <v>4</v>
      </c>
      <c r="C219" s="70">
        <f t="shared" si="11"/>
        <v>0.009326783975584509</v>
      </c>
      <c r="D219" s="71">
        <f t="shared" si="11"/>
        <v>0.07000298491218075</v>
      </c>
      <c r="E219" s="71">
        <f t="shared" si="11"/>
        <v>0.15920306431203116</v>
      </c>
      <c r="F219" s="71">
        <f t="shared" si="11"/>
        <v>0.21532835718365204</v>
      </c>
      <c r="G219" s="71">
        <f t="shared" si="11"/>
        <v>0.2129801598493942</v>
      </c>
      <c r="H219" s="71">
        <f t="shared" si="11"/>
        <v>0.16810437083635288</v>
      </c>
      <c r="I219" s="71">
        <f t="shared" si="11"/>
        <v>0.11035209864927599</v>
      </c>
      <c r="J219" s="71">
        <f t="shared" si="11"/>
        <v>0.06138735158624252</v>
      </c>
      <c r="K219" s="71">
        <f t="shared" si="11"/>
        <v>0.029083665061597132</v>
      </c>
      <c r="L219" s="71">
        <f t="shared" si="11"/>
        <v>0.011672973632812505</v>
      </c>
    </row>
    <row r="220" spans="1:12" s="45" customFormat="1" ht="12">
      <c r="A220" s="72"/>
      <c r="C220" s="70"/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1:12" s="45" customFormat="1" ht="12">
      <c r="A221" s="72">
        <v>18</v>
      </c>
      <c r="B221" s="45">
        <f>IF(B219=A219,0,B219+1)</f>
        <v>5</v>
      </c>
      <c r="C221" s="70">
        <f t="shared" si="11"/>
        <v>0.0013744734279808755</v>
      </c>
      <c r="D221" s="71">
        <f t="shared" si="11"/>
        <v>0.02177870641712291</v>
      </c>
      <c r="E221" s="71">
        <f t="shared" si="11"/>
        <v>0.07866504354241542</v>
      </c>
      <c r="F221" s="71">
        <f t="shared" si="11"/>
        <v>0.15072985002855643</v>
      </c>
      <c r="G221" s="71">
        <f t="shared" si="11"/>
        <v>0.19878148252610126</v>
      </c>
      <c r="H221" s="71">
        <f t="shared" si="11"/>
        <v>0.20172524500362352</v>
      </c>
      <c r="I221" s="71">
        <f t="shared" si="11"/>
        <v>0.16637701027121604</v>
      </c>
      <c r="J221" s="71">
        <f t="shared" si="11"/>
        <v>0.11458972296098616</v>
      </c>
      <c r="K221" s="71">
        <f t="shared" si="11"/>
        <v>0.06662803268656792</v>
      </c>
      <c r="L221" s="71">
        <f t="shared" si="11"/>
        <v>0.03268432617187502</v>
      </c>
    </row>
    <row r="222" spans="1:12" s="45" customFormat="1" ht="12">
      <c r="A222" s="72">
        <v>18</v>
      </c>
      <c r="B222" s="45">
        <f>IF(B221=A221,0,B221+1)</f>
        <v>6</v>
      </c>
      <c r="C222" s="70">
        <f t="shared" si="11"/>
        <v>0.00015673819792764358</v>
      </c>
      <c r="D222" s="71">
        <f t="shared" si="11"/>
        <v>0.005243021915233288</v>
      </c>
      <c r="E222" s="71">
        <f t="shared" si="11"/>
        <v>0.030077810766217662</v>
      </c>
      <c r="F222" s="71">
        <f t="shared" si="11"/>
        <v>0.0816453354321348</v>
      </c>
      <c r="G222" s="71">
        <f t="shared" si="11"/>
        <v>0.14356440404662876</v>
      </c>
      <c r="H222" s="71">
        <f t="shared" si="11"/>
        <v>0.187316298931936</v>
      </c>
      <c r="I222" s="71">
        <f t="shared" si="11"/>
        <v>0.1941065119830854</v>
      </c>
      <c r="J222" s="71">
        <f t="shared" si="11"/>
        <v>0.16551848872142444</v>
      </c>
      <c r="K222" s="71">
        <f t="shared" si="11"/>
        <v>0.11811333067164322</v>
      </c>
      <c r="L222" s="71">
        <f t="shared" si="11"/>
        <v>0.07081604003906258</v>
      </c>
    </row>
    <row r="223" spans="1:12" s="45" customFormat="1" ht="12">
      <c r="A223" s="72">
        <v>18</v>
      </c>
      <c r="B223" s="45">
        <f>IF(B222=A222,0,B222+1)</f>
        <v>7</v>
      </c>
      <c r="C223" s="70">
        <f aca="true" t="shared" si="12" ref="C223:L241">BINOMDIST($B223,$A223,C$2,0)</f>
        <v>1.4141792294223483E-05</v>
      </c>
      <c r="D223" s="71">
        <f t="shared" si="12"/>
        <v>0.000998670840996819</v>
      </c>
      <c r="E223" s="71">
        <f t="shared" si="12"/>
        <v>0.009099169643561644</v>
      </c>
      <c r="F223" s="71">
        <f t="shared" si="12"/>
        <v>0.034990858042343434</v>
      </c>
      <c r="G223" s="71">
        <f t="shared" si="12"/>
        <v>0.08203680231235926</v>
      </c>
      <c r="H223" s="71">
        <f t="shared" si="12"/>
        <v>0.1376201379908101</v>
      </c>
      <c r="I223" s="71">
        <f t="shared" si="12"/>
        <v>0.1791752418305404</v>
      </c>
      <c r="J223" s="71">
        <f t="shared" si="12"/>
        <v>0.18916398711019927</v>
      </c>
      <c r="K223" s="71">
        <f t="shared" si="12"/>
        <v>0.1656654508121748</v>
      </c>
      <c r="L223" s="71">
        <f t="shared" si="12"/>
        <v>0.12139892578125</v>
      </c>
    </row>
    <row r="224" spans="1:12" s="45" customFormat="1" ht="12">
      <c r="A224" s="72">
        <v>18</v>
      </c>
      <c r="B224" s="45">
        <f>IF(B223=A223,0,B223+1)</f>
        <v>8</v>
      </c>
      <c r="C224" s="70">
        <f t="shared" si="12"/>
        <v>1.0234191791872267E-06</v>
      </c>
      <c r="D224" s="71">
        <f t="shared" si="12"/>
        <v>0.0001525747118189583</v>
      </c>
      <c r="E224" s="71">
        <f t="shared" si="12"/>
        <v>0.0022078867517465756</v>
      </c>
      <c r="F224" s="71">
        <f t="shared" si="12"/>
        <v>0.012028107452055565</v>
      </c>
      <c r="G224" s="71">
        <f t="shared" si="12"/>
        <v>0.03760020105983134</v>
      </c>
      <c r="H224" s="71">
        <f t="shared" si="12"/>
        <v>0.08109758131601313</v>
      </c>
      <c r="I224" s="71">
        <f t="shared" si="12"/>
        <v>0.13265859250915008</v>
      </c>
      <c r="J224" s="71">
        <f t="shared" si="12"/>
        <v>0.17340032151768278</v>
      </c>
      <c r="K224" s="71">
        <f t="shared" si="12"/>
        <v>0.18637363216369657</v>
      </c>
      <c r="L224" s="71">
        <f t="shared" si="12"/>
        <v>0.16692352294921878</v>
      </c>
    </row>
    <row r="225" spans="1:12" s="45" customFormat="1" ht="12">
      <c r="A225" s="72">
        <v>18</v>
      </c>
      <c r="B225" s="45">
        <f>IF(B224=A224,0,B224+1)</f>
        <v>9</v>
      </c>
      <c r="C225" s="70">
        <f t="shared" si="12"/>
        <v>5.984907480627058E-08</v>
      </c>
      <c r="D225" s="71">
        <f t="shared" si="12"/>
        <v>1.883638417518001E-05</v>
      </c>
      <c r="E225" s="71">
        <f t="shared" si="12"/>
        <v>0.00043291897093070033</v>
      </c>
      <c r="F225" s="71">
        <f t="shared" si="12"/>
        <v>0.003341140958904326</v>
      </c>
      <c r="G225" s="71">
        <f t="shared" si="12"/>
        <v>0.013926000392530119</v>
      </c>
      <c r="H225" s="71">
        <f t="shared" si="12"/>
        <v>0.03861789586476815</v>
      </c>
      <c r="I225" s="71">
        <f t="shared" si="12"/>
        <v>0.07936838868068799</v>
      </c>
      <c r="J225" s="71">
        <f t="shared" si="12"/>
        <v>0.12844468260569092</v>
      </c>
      <c r="K225" s="71">
        <f t="shared" si="12"/>
        <v>0.1694305746942697</v>
      </c>
      <c r="L225" s="71">
        <f t="shared" si="12"/>
        <v>0.18547058105468747</v>
      </c>
    </row>
    <row r="226" spans="1:12" s="45" customFormat="1" ht="12">
      <c r="A226" s="72"/>
      <c r="C226" s="70"/>
      <c r="D226" s="71"/>
      <c r="E226" s="71"/>
      <c r="F226" s="71"/>
      <c r="G226" s="71"/>
      <c r="H226" s="71"/>
      <c r="I226" s="71"/>
      <c r="J226" s="71"/>
      <c r="K226" s="71"/>
      <c r="L226" s="71"/>
    </row>
    <row r="227" spans="1:12" s="45" customFormat="1" ht="12">
      <c r="A227" s="72">
        <v>18</v>
      </c>
      <c r="B227" s="45">
        <f>IF(B225=A225,0,B225+1)</f>
        <v>10</v>
      </c>
      <c r="C227" s="70">
        <f t="shared" si="12"/>
        <v>2.834956175033872E-09</v>
      </c>
      <c r="D227" s="71">
        <f t="shared" si="12"/>
        <v>1.8836384175180064E-06</v>
      </c>
      <c r="E227" s="71">
        <f t="shared" si="12"/>
        <v>6.875771891252312E-05</v>
      </c>
      <c r="F227" s="71">
        <f t="shared" si="12"/>
        <v>0.0007517567157534727</v>
      </c>
      <c r="G227" s="71">
        <f t="shared" si="12"/>
        <v>0.004177800117759035</v>
      </c>
      <c r="H227" s="71">
        <f t="shared" si="12"/>
        <v>0.014895474119267721</v>
      </c>
      <c r="I227" s="71">
        <f t="shared" si="12"/>
        <v>0.038463142206794976</v>
      </c>
      <c r="J227" s="71">
        <f t="shared" si="12"/>
        <v>0.07706680956341459</v>
      </c>
      <c r="K227" s="71">
        <f t="shared" si="12"/>
        <v>0.1247625140930531</v>
      </c>
      <c r="L227" s="71">
        <f t="shared" si="12"/>
        <v>0.16692352294921878</v>
      </c>
    </row>
    <row r="228" spans="1:12" s="45" customFormat="1" ht="12">
      <c r="A228" s="72">
        <v>18</v>
      </c>
      <c r="B228" s="45">
        <f>IF(B227=A227,0,B227+1)</f>
        <v>11</v>
      </c>
      <c r="C228" s="70">
        <f t="shared" si="12"/>
        <v>1.0851506890081777E-10</v>
      </c>
      <c r="D228" s="71">
        <f t="shared" si="12"/>
        <v>1.522132054560003E-07</v>
      </c>
      <c r="E228" s="71">
        <f t="shared" si="12"/>
        <v>8.824520074334532E-06</v>
      </c>
      <c r="F228" s="71">
        <f t="shared" si="12"/>
        <v>0.0001366830392279042</v>
      </c>
      <c r="G228" s="71">
        <f t="shared" si="12"/>
        <v>0.0010128000285476444</v>
      </c>
      <c r="H228" s="71">
        <f t="shared" si="12"/>
        <v>0.004642745180031498</v>
      </c>
      <c r="I228" s="71">
        <f t="shared" si="12"/>
        <v>0.01506248925580783</v>
      </c>
      <c r="J228" s="71">
        <f t="shared" si="12"/>
        <v>0.03736572584892825</v>
      </c>
      <c r="K228" s="71">
        <f t="shared" si="12"/>
        <v>0.07423885136115553</v>
      </c>
      <c r="L228" s="71">
        <f t="shared" si="12"/>
        <v>0.12139892578125</v>
      </c>
    </row>
    <row r="229" spans="1:12" s="45" customFormat="1" ht="12">
      <c r="A229" s="72">
        <v>18</v>
      </c>
      <c r="B229" s="45">
        <f>IF(B228=A228,0,B228+1)</f>
        <v>12</v>
      </c>
      <c r="C229" s="70">
        <f t="shared" si="12"/>
        <v>3.3316029925689694E-12</v>
      </c>
      <c r="D229" s="71">
        <f t="shared" si="12"/>
        <v>9.865670724000013E-09</v>
      </c>
      <c r="E229" s="71">
        <f t="shared" si="12"/>
        <v>9.084064782403183E-07</v>
      </c>
      <c r="F229" s="71">
        <f t="shared" si="12"/>
        <v>1.993294322073605E-05</v>
      </c>
      <c r="G229" s="71">
        <f t="shared" si="12"/>
        <v>0.0001969333388842646</v>
      </c>
      <c r="H229" s="71">
        <f t="shared" si="12"/>
        <v>0.001160686295007873</v>
      </c>
      <c r="I229" s="71">
        <f t="shared" si="12"/>
        <v>0.0047311664970165574</v>
      </c>
      <c r="J229" s="71">
        <f t="shared" si="12"/>
        <v>0.014531115607916562</v>
      </c>
      <c r="K229" s="71">
        <f t="shared" si="12"/>
        <v>0.03543217905873337</v>
      </c>
      <c r="L229" s="71">
        <f t="shared" si="12"/>
        <v>0.07081604003906258</v>
      </c>
    </row>
    <row r="230" spans="1:12" s="45" customFormat="1" ht="12">
      <c r="A230" s="72">
        <v>18</v>
      </c>
      <c r="B230" s="45">
        <f>IF(B229=A229,0,B229+1)</f>
        <v>13</v>
      </c>
      <c r="C230" s="70">
        <f t="shared" si="12"/>
        <v>8.092962734985354E-14</v>
      </c>
      <c r="D230" s="71">
        <f t="shared" si="12"/>
        <v>5.059318320000019E-10</v>
      </c>
      <c r="E230" s="71">
        <f t="shared" si="12"/>
        <v>7.398785795622488E-08</v>
      </c>
      <c r="F230" s="71">
        <f t="shared" si="12"/>
        <v>2.299954987008007E-06</v>
      </c>
      <c r="G230" s="71">
        <f t="shared" si="12"/>
        <v>3.029743675142531E-05</v>
      </c>
      <c r="H230" s="71">
        <f t="shared" si="12"/>
        <v>0.00022958630011144738</v>
      </c>
      <c r="I230" s="71">
        <f t="shared" si="12"/>
        <v>0.0011757928572467171</v>
      </c>
      <c r="J230" s="71">
        <f t="shared" si="12"/>
        <v>0.004471112494743554</v>
      </c>
      <c r="K230" s="71">
        <f t="shared" si="12"/>
        <v>0.013379983700500694</v>
      </c>
      <c r="L230" s="71">
        <f t="shared" si="12"/>
        <v>0.03268432617187502</v>
      </c>
    </row>
    <row r="231" spans="1:12" s="45" customFormat="1" ht="12">
      <c r="A231" s="72">
        <v>18</v>
      </c>
      <c r="B231" s="45">
        <f>IF(B230=A230,0,B230+1)</f>
        <v>14</v>
      </c>
      <c r="C231" s="70">
        <f t="shared" si="12"/>
        <v>1.5212335968017593E-15</v>
      </c>
      <c r="D231" s="71">
        <f t="shared" si="12"/>
        <v>2.0076660000000117E-11</v>
      </c>
      <c r="E231" s="71">
        <f t="shared" si="12"/>
        <v>4.663100291358718E-09</v>
      </c>
      <c r="F231" s="71">
        <f t="shared" si="12"/>
        <v>2.0535312384000005E-07</v>
      </c>
      <c r="G231" s="71">
        <f t="shared" si="12"/>
        <v>3.606837708503012E-06</v>
      </c>
      <c r="H231" s="71">
        <f t="shared" si="12"/>
        <v>3.514076022113991E-05</v>
      </c>
      <c r="I231" s="71">
        <f t="shared" si="12"/>
        <v>0.00022611401100898425</v>
      </c>
      <c r="J231" s="71">
        <f t="shared" si="12"/>
        <v>0.0010645505939865614</v>
      </c>
      <c r="K231" s="71">
        <f t="shared" si="12"/>
        <v>0.003909735496899553</v>
      </c>
      <c r="L231" s="71">
        <f t="shared" si="12"/>
        <v>0.011672973632812505</v>
      </c>
    </row>
    <row r="232" spans="1:12" s="45" customFormat="1" ht="12">
      <c r="A232" s="72"/>
      <c r="C232" s="70"/>
      <c r="D232" s="71"/>
      <c r="E232" s="71"/>
      <c r="F232" s="71"/>
      <c r="G232" s="71"/>
      <c r="H232" s="71"/>
      <c r="I232" s="71"/>
      <c r="J232" s="71"/>
      <c r="K232" s="71"/>
      <c r="L232" s="71"/>
    </row>
    <row r="233" spans="1:12" s="45" customFormat="1" ht="12">
      <c r="A233" s="72">
        <v>18</v>
      </c>
      <c r="B233" s="45">
        <f>IF(B231=A231,0,B231+1)</f>
        <v>15</v>
      </c>
      <c r="C233" s="70">
        <f t="shared" si="12"/>
        <v>2.1350646972656283E-17</v>
      </c>
      <c r="D233" s="71">
        <f t="shared" si="12"/>
        <v>5.948640000000008E-13</v>
      </c>
      <c r="E233" s="71">
        <f t="shared" si="12"/>
        <v>2.194400137109989E-10</v>
      </c>
      <c r="F233" s="71">
        <f t="shared" si="12"/>
        <v>1.3690208256000012E-08</v>
      </c>
      <c r="G233" s="71">
        <f t="shared" si="12"/>
        <v>3.206077963113788E-07</v>
      </c>
      <c r="H233" s="71">
        <f t="shared" si="12"/>
        <v>4.016086882415991E-06</v>
      </c>
      <c r="I233" s="71">
        <f t="shared" si="12"/>
        <v>3.246765286282853E-05</v>
      </c>
      <c r="J233" s="71">
        <f t="shared" si="12"/>
        <v>0.00018925343893094404</v>
      </c>
      <c r="K233" s="71">
        <f t="shared" si="12"/>
        <v>0.0008530331993235397</v>
      </c>
      <c r="L233" s="71">
        <f t="shared" si="12"/>
        <v>0.003112792968750002</v>
      </c>
    </row>
    <row r="234" spans="1:12" s="45" customFormat="1" ht="12">
      <c r="A234" s="72">
        <v>18</v>
      </c>
      <c r="B234" s="45">
        <f>IF(B233=A233,0,B233+1)</f>
        <v>16</v>
      </c>
      <c r="C234" s="70">
        <f t="shared" si="12"/>
        <v>2.1069717407226607E-19</v>
      </c>
      <c r="D234" s="71">
        <f t="shared" si="12"/>
        <v>1.2393000000000045E-14</v>
      </c>
      <c r="E234" s="71">
        <f t="shared" si="12"/>
        <v>7.260882806613923E-12</v>
      </c>
      <c r="F234" s="71">
        <f t="shared" si="12"/>
        <v>6.41728512000001E-10</v>
      </c>
      <c r="G234" s="71">
        <f t="shared" si="12"/>
        <v>2.0037987269461168E-08</v>
      </c>
      <c r="H234" s="71">
        <f t="shared" si="12"/>
        <v>3.2272126733699927E-07</v>
      </c>
      <c r="I234" s="71">
        <f t="shared" si="12"/>
        <v>3.277984183266338E-06</v>
      </c>
      <c r="J234" s="71">
        <f t="shared" si="12"/>
        <v>2.3656679866368025E-05</v>
      </c>
      <c r="K234" s="71">
        <f t="shared" si="12"/>
        <v>0.0001308630476234975</v>
      </c>
      <c r="L234" s="71">
        <f t="shared" si="12"/>
        <v>0.0005836486816406252</v>
      </c>
    </row>
    <row r="235" spans="1:12" s="45" customFormat="1" ht="12">
      <c r="A235" s="72">
        <v>18</v>
      </c>
      <c r="B235" s="45">
        <f>IF(B234=A234,0,B234+1)</f>
        <v>17</v>
      </c>
      <c r="C235" s="70">
        <f t="shared" si="12"/>
        <v>1.3046264648437537E-21</v>
      </c>
      <c r="D235" s="71">
        <f t="shared" si="12"/>
        <v>1.62000000000001E-16</v>
      </c>
      <c r="E235" s="71">
        <f t="shared" si="12"/>
        <v>1.5074497176361058E-13</v>
      </c>
      <c r="F235" s="71">
        <f t="shared" si="12"/>
        <v>1.8874368000000045E-11</v>
      </c>
      <c r="G235" s="71">
        <f t="shared" si="12"/>
        <v>7.858034223318104E-10</v>
      </c>
      <c r="H235" s="71">
        <f t="shared" si="12"/>
        <v>1.6271660537999967E-08</v>
      </c>
      <c r="I235" s="71">
        <f t="shared" si="12"/>
        <v>2.076551066322565E-07</v>
      </c>
      <c r="J235" s="71">
        <f t="shared" si="12"/>
        <v>1.8554258718720035E-06</v>
      </c>
      <c r="K235" s="71">
        <f t="shared" si="12"/>
        <v>1.2596443086753764E-05</v>
      </c>
      <c r="L235" s="71">
        <f t="shared" si="12"/>
        <v>6.866455078125001E-05</v>
      </c>
    </row>
    <row r="236" spans="1:12" s="45" customFormat="1" ht="12">
      <c r="A236" s="72">
        <v>18</v>
      </c>
      <c r="B236" s="45">
        <f>IF(B235=A235,0,B235+1)</f>
        <v>18</v>
      </c>
      <c r="C236" s="70">
        <f t="shared" si="12"/>
        <v>3.814697265625013E-24</v>
      </c>
      <c r="D236" s="71">
        <f t="shared" si="12"/>
        <v>1.0000000000000014E-18</v>
      </c>
      <c r="E236" s="71">
        <f t="shared" si="12"/>
        <v>1.4778918800353953E-15</v>
      </c>
      <c r="F236" s="71">
        <f t="shared" si="12"/>
        <v>2.621440000000008E-13</v>
      </c>
      <c r="G236" s="71">
        <f t="shared" si="12"/>
        <v>1.4551915228366858E-11</v>
      </c>
      <c r="H236" s="71">
        <f t="shared" si="12"/>
        <v>3.874204889999993E-10</v>
      </c>
      <c r="I236" s="71">
        <f t="shared" si="12"/>
        <v>6.211904899255529E-09</v>
      </c>
      <c r="J236" s="71">
        <f t="shared" si="12"/>
        <v>6.871947673600007E-08</v>
      </c>
      <c r="K236" s="71">
        <f t="shared" si="12"/>
        <v>5.725655948524444E-07</v>
      </c>
      <c r="L236" s="71">
        <f t="shared" si="12"/>
        <v>3.814697265625001E-06</v>
      </c>
    </row>
    <row r="237" spans="3:12" s="45" customFormat="1" ht="12">
      <c r="C237" s="70"/>
      <c r="D237" s="71"/>
      <c r="E237" s="71"/>
      <c r="F237" s="71"/>
      <c r="G237" s="71"/>
      <c r="H237" s="71"/>
      <c r="I237" s="71"/>
      <c r="J237" s="71"/>
      <c r="K237" s="71"/>
      <c r="L237" s="71"/>
    </row>
    <row r="238" spans="1:12" s="45" customFormat="1" ht="12">
      <c r="A238" s="45">
        <v>19</v>
      </c>
      <c r="B238" s="45">
        <f>IF(B236=A236,0,B236+1)</f>
        <v>0</v>
      </c>
      <c r="C238" s="70">
        <f t="shared" si="12"/>
        <v>0.37735360253530725</v>
      </c>
      <c r="D238" s="71">
        <f t="shared" si="12"/>
        <v>0.13508517176729923</v>
      </c>
      <c r="E238" s="71">
        <f t="shared" si="12"/>
        <v>0.04559944833472274</v>
      </c>
      <c r="F238" s="71">
        <f t="shared" si="12"/>
        <v>0.0144115188075856</v>
      </c>
      <c r="G238" s="71">
        <f t="shared" si="12"/>
        <v>0.004228282585245328</v>
      </c>
      <c r="H238" s="71">
        <f t="shared" si="12"/>
        <v>0.0011398895185373127</v>
      </c>
      <c r="I238" s="71">
        <f t="shared" si="12"/>
        <v>0.0002788391667128463</v>
      </c>
      <c r="J238" s="71">
        <f t="shared" si="12"/>
        <v>6.09359740010496E-05</v>
      </c>
      <c r="K238" s="71">
        <f t="shared" si="12"/>
        <v>1.1665170755083963E-05</v>
      </c>
      <c r="L238" s="71">
        <f t="shared" si="12"/>
        <v>1.9073486328125E-06</v>
      </c>
    </row>
    <row r="239" spans="1:12" s="45" customFormat="1" ht="12">
      <c r="A239" s="72">
        <v>19</v>
      </c>
      <c r="B239" s="45">
        <f>IF(B238=A238,0,B238+1)</f>
        <v>1</v>
      </c>
      <c r="C239" s="70">
        <f t="shared" si="12"/>
        <v>0.37735360253530736</v>
      </c>
      <c r="D239" s="71">
        <f t="shared" si="12"/>
        <v>0.28517980706429846</v>
      </c>
      <c r="E239" s="71">
        <f t="shared" si="12"/>
        <v>0.15289226794583513</v>
      </c>
      <c r="F239" s="71">
        <f t="shared" si="12"/>
        <v>0.0684547143360316</v>
      </c>
      <c r="G239" s="71">
        <f t="shared" si="12"/>
        <v>0.02677912303988707</v>
      </c>
      <c r="H239" s="71">
        <f t="shared" si="12"/>
        <v>0.009281957508089548</v>
      </c>
      <c r="I239" s="71">
        <f t="shared" si="12"/>
        <v>0.0028527391671391185</v>
      </c>
      <c r="J239" s="71">
        <f t="shared" si="12"/>
        <v>0.0007718556706799614</v>
      </c>
      <c r="K239" s="71">
        <f t="shared" si="12"/>
        <v>0.0001813403817381233</v>
      </c>
      <c r="L239" s="71">
        <f t="shared" si="12"/>
        <v>3.623962402343751E-05</v>
      </c>
    </row>
    <row r="240" spans="1:12" s="45" customFormat="1" ht="12">
      <c r="A240" s="72">
        <v>19</v>
      </c>
      <c r="B240" s="45">
        <f>IF(B239=A239,0,B239+1)</f>
        <v>2</v>
      </c>
      <c r="C240" s="70">
        <f t="shared" si="12"/>
        <v>0.17874644330619824</v>
      </c>
      <c r="D240" s="71">
        <f t="shared" si="12"/>
        <v>0.2851798070642985</v>
      </c>
      <c r="E240" s="71">
        <f t="shared" si="12"/>
        <v>0.24282889614926745</v>
      </c>
      <c r="F240" s="71">
        <f t="shared" si="12"/>
        <v>0.15402310725607113</v>
      </c>
      <c r="G240" s="71">
        <f t="shared" si="12"/>
        <v>0.0803373691196612</v>
      </c>
      <c r="H240" s="71">
        <f t="shared" si="12"/>
        <v>0.03580183610263111</v>
      </c>
      <c r="I240" s="71">
        <f t="shared" si="12"/>
        <v>0.013824812886904955</v>
      </c>
      <c r="J240" s="71">
        <f t="shared" si="12"/>
        <v>0.004631134024079769</v>
      </c>
      <c r="K240" s="71">
        <f t="shared" si="12"/>
        <v>0.0013353246291625458</v>
      </c>
      <c r="L240" s="71">
        <f t="shared" si="12"/>
        <v>0.00032615661621093755</v>
      </c>
    </row>
    <row r="241" spans="1:12" s="45" customFormat="1" ht="12">
      <c r="A241" s="72">
        <v>19</v>
      </c>
      <c r="B241" s="45">
        <f>IF(B240=A240,0,B240+1)</f>
        <v>3</v>
      </c>
      <c r="C241" s="70">
        <f t="shared" si="12"/>
        <v>0.05331034274044508</v>
      </c>
      <c r="D241" s="71">
        <f t="shared" si="12"/>
        <v>0.1795576562997435</v>
      </c>
      <c r="E241" s="71">
        <f t="shared" si="12"/>
        <v>0.24282889614926753</v>
      </c>
      <c r="F241" s="71">
        <f t="shared" si="12"/>
        <v>0.21819940194610077</v>
      </c>
      <c r="G241" s="71">
        <f t="shared" si="12"/>
        <v>0.15174836389269342</v>
      </c>
      <c r="H241" s="71">
        <f t="shared" si="12"/>
        <v>0.08694731624924695</v>
      </c>
      <c r="I241" s="71">
        <f t="shared" si="12"/>
        <v>0.04218340342414588</v>
      </c>
      <c r="J241" s="71">
        <f t="shared" si="12"/>
        <v>0.017495395202079125</v>
      </c>
      <c r="K241" s="71">
        <f t="shared" si="12"/>
        <v>0.0061910505533899814</v>
      </c>
      <c r="L241" s="71">
        <f t="shared" si="12"/>
        <v>0.0018482208251953138</v>
      </c>
    </row>
    <row r="242" spans="1:12" s="45" customFormat="1" ht="12">
      <c r="A242" s="72">
        <v>19</v>
      </c>
      <c r="B242" s="45">
        <f>IF(B241=A241,0,B241+1)</f>
        <v>4</v>
      </c>
      <c r="C242" s="70">
        <f aca="true" t="shared" si="13" ref="C242:L260">BINOMDIST($B242,$A242,C$2,0)</f>
        <v>0.011223230050620025</v>
      </c>
      <c r="D242" s="71">
        <f t="shared" si="13"/>
        <v>0.07980340279988604</v>
      </c>
      <c r="E242" s="71">
        <f t="shared" si="13"/>
        <v>0.17140863257595357</v>
      </c>
      <c r="F242" s="71">
        <f t="shared" si="13"/>
        <v>0.21819940194610074</v>
      </c>
      <c r="G242" s="71">
        <f t="shared" si="13"/>
        <v>0.20233115185692452</v>
      </c>
      <c r="H242" s="71">
        <f t="shared" si="13"/>
        <v>0.1490525421415662</v>
      </c>
      <c r="I242" s="71">
        <f t="shared" si="13"/>
        <v>0.09085656122123724</v>
      </c>
      <c r="J242" s="71">
        <f t="shared" si="13"/>
        <v>0.04665438720554432</v>
      </c>
      <c r="K242" s="71">
        <f t="shared" si="13"/>
        <v>0.02026161999291265</v>
      </c>
      <c r="L242" s="71">
        <f t="shared" si="13"/>
        <v>0.0073928833007812535</v>
      </c>
    </row>
    <row r="243" spans="1:12" s="45" customFormat="1" ht="12">
      <c r="A243" s="72"/>
      <c r="C243" s="70"/>
      <c r="D243" s="71"/>
      <c r="E243" s="71"/>
      <c r="F243" s="71"/>
      <c r="G243" s="71"/>
      <c r="H243" s="71"/>
      <c r="I243" s="71"/>
      <c r="J243" s="71"/>
      <c r="K243" s="71"/>
      <c r="L243" s="71"/>
    </row>
    <row r="244" spans="1:12" s="45" customFormat="1" ht="12">
      <c r="A244" s="72">
        <v>19</v>
      </c>
      <c r="B244" s="45">
        <f>IF(B242=A242,0,B242+1)</f>
        <v>5</v>
      </c>
      <c r="C244" s="70">
        <f t="shared" si="13"/>
        <v>0.0017720889553610576</v>
      </c>
      <c r="D244" s="71">
        <f t="shared" si="13"/>
        <v>0.026601134266628704</v>
      </c>
      <c r="E244" s="71">
        <f t="shared" si="13"/>
        <v>0.09074574665785777</v>
      </c>
      <c r="F244" s="71">
        <f t="shared" si="13"/>
        <v>0.16364955145957555</v>
      </c>
      <c r="G244" s="71">
        <f t="shared" si="13"/>
        <v>0.20233115185692443</v>
      </c>
      <c r="H244" s="71">
        <f t="shared" si="13"/>
        <v>0.19163898275344232</v>
      </c>
      <c r="I244" s="71">
        <f t="shared" si="13"/>
        <v>0.14676829120353702</v>
      </c>
      <c r="J244" s="71">
        <f t="shared" si="13"/>
        <v>0.09330877441108867</v>
      </c>
      <c r="K244" s="71">
        <f t="shared" si="13"/>
        <v>0.04973306725533108</v>
      </c>
      <c r="L244" s="71">
        <f t="shared" si="13"/>
        <v>0.02217864990234376</v>
      </c>
    </row>
    <row r="245" spans="1:12" s="45" customFormat="1" ht="12">
      <c r="A245" s="72">
        <v>19</v>
      </c>
      <c r="B245" s="45">
        <f>IF(B244=A244,0,B244+1)</f>
        <v>6</v>
      </c>
      <c r="C245" s="70">
        <f t="shared" si="13"/>
        <v>0.00021762495943030506</v>
      </c>
      <c r="D245" s="71">
        <f t="shared" si="13"/>
        <v>0.006896590365422247</v>
      </c>
      <c r="E245" s="71">
        <f t="shared" si="13"/>
        <v>0.03736589568264732</v>
      </c>
      <c r="F245" s="71">
        <f t="shared" si="13"/>
        <v>0.09546223835141915</v>
      </c>
      <c r="G245" s="71">
        <f t="shared" si="13"/>
        <v>0.15736867366649693</v>
      </c>
      <c r="H245" s="71">
        <f t="shared" si="13"/>
        <v>0.19163898275344218</v>
      </c>
      <c r="I245" s="71">
        <f t="shared" si="13"/>
        <v>0.1844011863839311</v>
      </c>
      <c r="J245" s="71">
        <f t="shared" si="13"/>
        <v>0.1451469824172491</v>
      </c>
      <c r="K245" s="71">
        <f t="shared" si="13"/>
        <v>0.09494494657835932</v>
      </c>
      <c r="L245" s="71">
        <f t="shared" si="13"/>
        <v>0.051750183105468806</v>
      </c>
    </row>
    <row r="246" spans="1:12" s="45" customFormat="1" ht="12">
      <c r="A246" s="72">
        <v>19</v>
      </c>
      <c r="B246" s="45">
        <f>IF(B245=A245,0,B245+1)</f>
        <v>7</v>
      </c>
      <c r="C246" s="70">
        <f t="shared" si="13"/>
        <v>2.1271612575894493E-05</v>
      </c>
      <c r="D246" s="71">
        <f t="shared" si="13"/>
        <v>0.0014231059484204674</v>
      </c>
      <c r="E246" s="71">
        <f t="shared" si="13"/>
        <v>0.012245965811960047</v>
      </c>
      <c r="F246" s="71">
        <f t="shared" si="13"/>
        <v>0.0443217535203017</v>
      </c>
      <c r="G246" s="71">
        <f t="shared" si="13"/>
        <v>0.09741870274592665</v>
      </c>
      <c r="H246" s="71">
        <f t="shared" si="13"/>
        <v>0.1525289862731479</v>
      </c>
      <c r="I246" s="71">
        <f t="shared" si="13"/>
        <v>0.18440118638393105</v>
      </c>
      <c r="J246" s="71">
        <f t="shared" si="13"/>
        <v>0.1797057877546894</v>
      </c>
      <c r="K246" s="71">
        <f t="shared" si="13"/>
        <v>0.14426699674893556</v>
      </c>
      <c r="L246" s="71">
        <f t="shared" si="13"/>
        <v>0.09610748291015636</v>
      </c>
    </row>
    <row r="247" spans="1:12" s="45" customFormat="1" ht="12">
      <c r="A247" s="72">
        <v>19</v>
      </c>
      <c r="B247" s="45">
        <f>IF(B246=A246,0,B246+1)</f>
        <v>8</v>
      </c>
      <c r="C247" s="70">
        <f t="shared" si="13"/>
        <v>1.6793378349390398E-06</v>
      </c>
      <c r="D247" s="71">
        <f t="shared" si="13"/>
        <v>0.00023718432473674423</v>
      </c>
      <c r="E247" s="71">
        <f t="shared" si="13"/>
        <v>0.0032415791855188356</v>
      </c>
      <c r="F247" s="71">
        <f t="shared" si="13"/>
        <v>0.016620657570113145</v>
      </c>
      <c r="G247" s="71">
        <f t="shared" si="13"/>
        <v>0.048709351372963304</v>
      </c>
      <c r="H247" s="71">
        <f t="shared" si="13"/>
        <v>0.0980543483184522</v>
      </c>
      <c r="I247" s="71">
        <f t="shared" si="13"/>
        <v>0.1489394197716367</v>
      </c>
      <c r="J247" s="71">
        <f t="shared" si="13"/>
        <v>0.1797057877546893</v>
      </c>
      <c r="K247" s="71">
        <f t="shared" si="13"/>
        <v>0.17705495055551185</v>
      </c>
      <c r="L247" s="71">
        <f t="shared" si="13"/>
        <v>0.14416122436523435</v>
      </c>
    </row>
    <row r="248" spans="1:12" s="45" customFormat="1" ht="12">
      <c r="A248" s="72">
        <v>19</v>
      </c>
      <c r="B248" s="45">
        <f>IF(B247=A247,0,B247+1)</f>
        <v>9</v>
      </c>
      <c r="C248" s="70">
        <f t="shared" si="13"/>
        <v>1.0802758002531844E-07</v>
      </c>
      <c r="D248" s="71">
        <f t="shared" si="13"/>
        <v>3.221021693955782E-05</v>
      </c>
      <c r="E248" s="71">
        <f t="shared" si="13"/>
        <v>0.0006991641380530812</v>
      </c>
      <c r="F248" s="71">
        <f t="shared" si="13"/>
        <v>0.005078534257534576</v>
      </c>
      <c r="G248" s="71">
        <f t="shared" si="13"/>
        <v>0.019844550559355426</v>
      </c>
      <c r="H248" s="71">
        <f t="shared" si="13"/>
        <v>0.05136180150014165</v>
      </c>
      <c r="I248" s="71">
        <f t="shared" si="13"/>
        <v>0.0980199600206497</v>
      </c>
      <c r="J248" s="71">
        <f t="shared" si="13"/>
        <v>0.14642693817048766</v>
      </c>
      <c r="K248" s="71">
        <f t="shared" si="13"/>
        <v>0.17705495055551182</v>
      </c>
      <c r="L248" s="71">
        <f t="shared" si="13"/>
        <v>0.17619705200195312</v>
      </c>
    </row>
    <row r="249" spans="1:12" s="45" customFormat="1" ht="12">
      <c r="A249" s="72"/>
      <c r="C249" s="70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1:12" s="45" customFormat="1" ht="12">
      <c r="A250" s="72">
        <v>19</v>
      </c>
      <c r="B250" s="45">
        <f>IF(B248=A248,0,B248+1)</f>
        <v>10</v>
      </c>
      <c r="C250" s="70">
        <f t="shared" si="13"/>
        <v>5.685662106595709E-09</v>
      </c>
      <c r="D250" s="71">
        <f t="shared" si="13"/>
        <v>3.5789129932842115E-06</v>
      </c>
      <c r="E250" s="71">
        <f t="shared" si="13"/>
        <v>0.00012338190671524983</v>
      </c>
      <c r="F250" s="71">
        <f t="shared" si="13"/>
        <v>0.0012696335643836427</v>
      </c>
      <c r="G250" s="71">
        <f t="shared" si="13"/>
        <v>0.0066148501864518065</v>
      </c>
      <c r="H250" s="71">
        <f t="shared" si="13"/>
        <v>0.02201220064291785</v>
      </c>
      <c r="I250" s="71">
        <f t="shared" si="13"/>
        <v>0.05277997847265756</v>
      </c>
      <c r="J250" s="71">
        <f t="shared" si="13"/>
        <v>0.09761795878032518</v>
      </c>
      <c r="K250" s="71">
        <f t="shared" si="13"/>
        <v>0.1448631413636005</v>
      </c>
      <c r="L250" s="71">
        <f t="shared" si="13"/>
        <v>0.17619705200195312</v>
      </c>
    </row>
    <row r="251" spans="1:12" s="45" customFormat="1" ht="12">
      <c r="A251" s="72">
        <v>19</v>
      </c>
      <c r="B251" s="45">
        <f>IF(B250=A250,0,B250+1)</f>
        <v>11</v>
      </c>
      <c r="C251" s="70">
        <f t="shared" si="13"/>
        <v>2.4483712420747E-10</v>
      </c>
      <c r="D251" s="71">
        <f t="shared" si="13"/>
        <v>3.253557266622007E-07</v>
      </c>
      <c r="E251" s="71">
        <f t="shared" si="13"/>
        <v>1.781449990006284E-05</v>
      </c>
      <c r="F251" s="71">
        <f t="shared" si="13"/>
        <v>0.00025969777453301794</v>
      </c>
      <c r="G251" s="71">
        <f t="shared" si="13"/>
        <v>0.0018040500508504918</v>
      </c>
      <c r="H251" s="71">
        <f t="shared" si="13"/>
        <v>0.007718563861802364</v>
      </c>
      <c r="I251" s="71">
        <f t="shared" si="13"/>
        <v>0.02325271778865334</v>
      </c>
      <c r="J251" s="71">
        <f t="shared" si="13"/>
        <v>0.05324615933472276</v>
      </c>
      <c r="K251" s="71">
        <f t="shared" si="13"/>
        <v>0.09697449959050938</v>
      </c>
      <c r="L251" s="71">
        <f t="shared" si="13"/>
        <v>0.14416122436523435</v>
      </c>
    </row>
    <row r="252" spans="1:12" s="45" customFormat="1" ht="12">
      <c r="A252" s="72">
        <v>19</v>
      </c>
      <c r="B252" s="45">
        <f>IF(B251=A251,0,B251+1)</f>
        <v>12</v>
      </c>
      <c r="C252" s="70">
        <f t="shared" si="13"/>
        <v>8.590776287981415E-12</v>
      </c>
      <c r="D252" s="71">
        <f t="shared" si="13"/>
        <v>2.410042419720003E-08</v>
      </c>
      <c r="E252" s="71">
        <f t="shared" si="13"/>
        <v>2.0958235176544486E-06</v>
      </c>
      <c r="F252" s="71">
        <f t="shared" si="13"/>
        <v>4.3282962422169706E-05</v>
      </c>
      <c r="G252" s="71">
        <f t="shared" si="13"/>
        <v>0.00040090001130011003</v>
      </c>
      <c r="H252" s="71">
        <f t="shared" si="13"/>
        <v>0.0022053039605149584</v>
      </c>
      <c r="I252" s="71">
        <f t="shared" si="13"/>
        <v>0.0083471294625935</v>
      </c>
      <c r="J252" s="71">
        <f t="shared" si="13"/>
        <v>0.02366495970432125</v>
      </c>
      <c r="K252" s="71">
        <f t="shared" si="13"/>
        <v>0.05289518159482339</v>
      </c>
      <c r="L252" s="71">
        <f t="shared" si="13"/>
        <v>0.09610748291015636</v>
      </c>
    </row>
    <row r="253" spans="1:12" s="45" customFormat="1" ht="12">
      <c r="A253" s="72">
        <v>19</v>
      </c>
      <c r="B253" s="45">
        <f>IF(B252=A252,0,B252+1)</f>
        <v>13</v>
      </c>
      <c r="C253" s="70">
        <f t="shared" si="13"/>
        <v>2.4346329561080937E-13</v>
      </c>
      <c r="D253" s="71">
        <f t="shared" si="13"/>
        <v>1.441905721200005E-09</v>
      </c>
      <c r="E253" s="71">
        <f t="shared" si="13"/>
        <v>1.991506509988386E-07</v>
      </c>
      <c r="F253" s="71">
        <f t="shared" si="13"/>
        <v>5.826552633753619E-06</v>
      </c>
      <c r="G253" s="71">
        <f t="shared" si="13"/>
        <v>7.195641228463512E-05</v>
      </c>
      <c r="H253" s="71">
        <f t="shared" si="13"/>
        <v>0.000508916298580375</v>
      </c>
      <c r="I253" s="71">
        <f t="shared" si="13"/>
        <v>0.0024201736311661587</v>
      </c>
      <c r="J253" s="71">
        <f t="shared" si="13"/>
        <v>0.00849511374001275</v>
      </c>
      <c r="K253" s="71">
        <f t="shared" si="13"/>
        <v>0.023303471611705383</v>
      </c>
      <c r="L253" s="71">
        <f t="shared" si="13"/>
        <v>0.051750183105468806</v>
      </c>
    </row>
    <row r="254" spans="1:12" s="45" customFormat="1" ht="12">
      <c r="A254" s="72">
        <v>19</v>
      </c>
      <c r="B254" s="45">
        <f>IF(B253=A253,0,B253+1)</f>
        <v>14</v>
      </c>
      <c r="C254" s="70">
        <f t="shared" si="13"/>
        <v>5.49165328445435E-15</v>
      </c>
      <c r="D254" s="71">
        <f t="shared" si="13"/>
        <v>6.866217720000042E-11</v>
      </c>
      <c r="E254" s="71">
        <f t="shared" si="13"/>
        <v>1.5061813941088663E-08</v>
      </c>
      <c r="F254" s="71">
        <f t="shared" si="13"/>
        <v>6.242734964736001E-07</v>
      </c>
      <c r="G254" s="71">
        <f t="shared" si="13"/>
        <v>1.0279487469233586E-05</v>
      </c>
      <c r="H254" s="71">
        <f t="shared" si="13"/>
        <v>9.347442218823216E-05</v>
      </c>
      <c r="I254" s="71">
        <f t="shared" si="13"/>
        <v>0.0005585016071921912</v>
      </c>
      <c r="J254" s="71">
        <f t="shared" si="13"/>
        <v>0.0024271753542893597</v>
      </c>
      <c r="K254" s="71">
        <f t="shared" si="13"/>
        <v>0.008171347188520063</v>
      </c>
      <c r="L254" s="71">
        <f t="shared" si="13"/>
        <v>0.02217864990234376</v>
      </c>
    </row>
    <row r="255" spans="1:12" s="45" customFormat="1" ht="12">
      <c r="A255" s="72"/>
      <c r="C255" s="70"/>
      <c r="D255" s="71"/>
      <c r="E255" s="71"/>
      <c r="F255" s="71"/>
      <c r="G255" s="71"/>
      <c r="H255" s="71"/>
      <c r="I255" s="71"/>
      <c r="J255" s="71"/>
      <c r="K255" s="71"/>
      <c r="L255" s="71"/>
    </row>
    <row r="256" spans="1:12" s="45" customFormat="1" ht="12">
      <c r="A256" s="72">
        <v>19</v>
      </c>
      <c r="B256" s="45">
        <f>IF(B254=A254,0,B254+1)</f>
        <v>15</v>
      </c>
      <c r="C256" s="70">
        <f t="shared" si="13"/>
        <v>9.634479446411148E-17</v>
      </c>
      <c r="D256" s="71">
        <f t="shared" si="13"/>
        <v>2.5430436000000033E-12</v>
      </c>
      <c r="E256" s="71">
        <f t="shared" si="13"/>
        <v>8.85989055358158E-10</v>
      </c>
      <c r="F256" s="71">
        <f t="shared" si="13"/>
        <v>5.202279137280004E-08</v>
      </c>
      <c r="G256" s="71">
        <f t="shared" si="13"/>
        <v>1.142165274359287E-06</v>
      </c>
      <c r="H256" s="71">
        <f t="shared" si="13"/>
        <v>1.3353488884033168E-05</v>
      </c>
      <c r="I256" s="71">
        <f t="shared" si="13"/>
        <v>0.0001002438782139831</v>
      </c>
      <c r="J256" s="71">
        <f t="shared" si="13"/>
        <v>0.0005393723009531905</v>
      </c>
      <c r="K256" s="71">
        <f t="shared" si="13"/>
        <v>0.0022285492332327476</v>
      </c>
      <c r="L256" s="71">
        <f t="shared" si="13"/>
        <v>0.0073928833007812535</v>
      </c>
    </row>
    <row r="257" spans="1:12" s="45" customFormat="1" ht="12">
      <c r="A257" s="72">
        <v>19</v>
      </c>
      <c r="B257" s="45">
        <f>IF(B256=A256,0,B256+1)</f>
        <v>16</v>
      </c>
      <c r="C257" s="70">
        <f t="shared" si="13"/>
        <v>1.2676946640014674E-18</v>
      </c>
      <c r="D257" s="71">
        <f t="shared" si="13"/>
        <v>7.064010000000027E-14</v>
      </c>
      <c r="E257" s="71">
        <f t="shared" si="13"/>
        <v>3.9087752442271617E-11</v>
      </c>
      <c r="F257" s="71">
        <f t="shared" si="13"/>
        <v>3.2514244608000056E-09</v>
      </c>
      <c r="G257" s="71">
        <f t="shared" si="13"/>
        <v>9.518043952994057E-08</v>
      </c>
      <c r="H257" s="71">
        <f t="shared" si="13"/>
        <v>1.4307309518606965E-06</v>
      </c>
      <c r="I257" s="71">
        <f t="shared" si="13"/>
        <v>1.3494368221113092E-05</v>
      </c>
      <c r="J257" s="71">
        <f t="shared" si="13"/>
        <v>8.989538349219849E-05</v>
      </c>
      <c r="K257" s="71">
        <f t="shared" si="13"/>
        <v>0.0004558396158885163</v>
      </c>
      <c r="L257" s="71">
        <f t="shared" si="13"/>
        <v>0.0018482208251953138</v>
      </c>
    </row>
    <row r="258" spans="1:12" s="45" customFormat="1" ht="12">
      <c r="A258" s="72">
        <v>19</v>
      </c>
      <c r="B258" s="45">
        <f>IF(B257=A257,0,B257+1)</f>
        <v>17</v>
      </c>
      <c r="C258" s="70">
        <f t="shared" si="13"/>
        <v>1.1774253845214877E-20</v>
      </c>
      <c r="D258" s="71">
        <f t="shared" si="13"/>
        <v>1.3851000000000084E-15</v>
      </c>
      <c r="E258" s="71">
        <f t="shared" si="13"/>
        <v>1.2172656469911554E-12</v>
      </c>
      <c r="F258" s="71">
        <f t="shared" si="13"/>
        <v>1.434451968000003E-10</v>
      </c>
      <c r="G258" s="71">
        <f t="shared" si="13"/>
        <v>5.5988493841141495E-09</v>
      </c>
      <c r="H258" s="71">
        <f t="shared" si="13"/>
        <v>1.0820654257769977E-07</v>
      </c>
      <c r="I258" s="71">
        <f t="shared" si="13"/>
        <v>1.282270283454184E-06</v>
      </c>
      <c r="J258" s="71">
        <f t="shared" si="13"/>
        <v>1.057592746967042E-05</v>
      </c>
      <c r="K258" s="71">
        <f t="shared" si="13"/>
        <v>6.581641512828842E-05</v>
      </c>
      <c r="L258" s="71">
        <f t="shared" si="13"/>
        <v>0.00032615661621093755</v>
      </c>
    </row>
    <row r="259" spans="1:12" s="45" customFormat="1" ht="12">
      <c r="A259" s="72">
        <v>19</v>
      </c>
      <c r="B259" s="45">
        <f>IF(B258=A258,0,B258+1)</f>
        <v>18</v>
      </c>
      <c r="C259" s="70">
        <f t="shared" si="13"/>
        <v>6.885528564453147E-23</v>
      </c>
      <c r="D259" s="71">
        <f t="shared" si="13"/>
        <v>1.7100000000000025E-17</v>
      </c>
      <c r="E259" s="71">
        <f t="shared" si="13"/>
        <v>2.3867953862571632E-14</v>
      </c>
      <c r="F259" s="71">
        <f t="shared" si="13"/>
        <v>3.984588800000012E-12</v>
      </c>
      <c r="G259" s="71">
        <f t="shared" si="13"/>
        <v>2.0736479200422772E-10</v>
      </c>
      <c r="H259" s="71">
        <f t="shared" si="13"/>
        <v>5.152692503699991E-09</v>
      </c>
      <c r="I259" s="71">
        <f t="shared" si="13"/>
        <v>7.671702550580579E-08</v>
      </c>
      <c r="J259" s="71">
        <f t="shared" si="13"/>
        <v>7.834020347904008E-07</v>
      </c>
      <c r="K259" s="71">
        <f t="shared" si="13"/>
        <v>5.9833104662080444E-06</v>
      </c>
      <c r="L259" s="71">
        <f t="shared" si="13"/>
        <v>3.623962402343751E-05</v>
      </c>
    </row>
    <row r="260" spans="1:12" s="45" customFormat="1" ht="12">
      <c r="A260" s="72">
        <v>19</v>
      </c>
      <c r="B260" s="45">
        <f>IF(B259=A259,0,B259+1)</f>
        <v>19</v>
      </c>
      <c r="C260" s="70">
        <f t="shared" si="13"/>
        <v>1.9073486328125075E-25</v>
      </c>
      <c r="D260" s="71">
        <f t="shared" si="13"/>
        <v>1.0000000000000038E-19</v>
      </c>
      <c r="E260" s="71">
        <f t="shared" si="13"/>
        <v>2.216837820053105E-16</v>
      </c>
      <c r="F260" s="71">
        <f t="shared" si="13"/>
        <v>5.242880000000001E-14</v>
      </c>
      <c r="G260" s="71">
        <f t="shared" si="13"/>
        <v>3.637978807091714E-12</v>
      </c>
      <c r="H260" s="71">
        <f t="shared" si="13"/>
        <v>1.162261466999998E-10</v>
      </c>
      <c r="I260" s="71">
        <f t="shared" si="13"/>
        <v>2.1741667147394407E-09</v>
      </c>
      <c r="J260" s="71">
        <f t="shared" si="13"/>
        <v>2.7487790694400003E-08</v>
      </c>
      <c r="K260" s="71">
        <f t="shared" si="13"/>
        <v>2.5765451768359985E-07</v>
      </c>
      <c r="L260" s="71">
        <f t="shared" si="13"/>
        <v>1.9073486328125E-06</v>
      </c>
    </row>
    <row r="261" spans="3:12" s="45" customFormat="1" ht="12">
      <c r="C261" s="70"/>
      <c r="D261" s="71"/>
      <c r="E261" s="71"/>
      <c r="F261" s="71"/>
      <c r="G261" s="71"/>
      <c r="H261" s="71"/>
      <c r="I261" s="71"/>
      <c r="J261" s="71"/>
      <c r="K261" s="71"/>
      <c r="L261" s="71"/>
    </row>
    <row r="262" spans="1:12" s="45" customFormat="1" ht="12">
      <c r="A262" s="45">
        <v>20</v>
      </c>
      <c r="B262" s="45">
        <f>IF(B260=A260,0,B260+1)</f>
        <v>0</v>
      </c>
      <c r="C262" s="70">
        <f aca="true" t="shared" si="14" ref="C262:L280">BINOMDIST($B262,$A262,C$2,0)</f>
        <v>0.3584859224085419</v>
      </c>
      <c r="D262" s="71">
        <f t="shared" si="14"/>
        <v>0.12157665459056931</v>
      </c>
      <c r="E262" s="71">
        <f t="shared" si="14"/>
        <v>0.03875953108451434</v>
      </c>
      <c r="F262" s="71">
        <f t="shared" si="14"/>
        <v>0.011529215046068481</v>
      </c>
      <c r="G262" s="71">
        <f t="shared" si="14"/>
        <v>0.0031712119389339963</v>
      </c>
      <c r="H262" s="71">
        <f t="shared" si="14"/>
        <v>0.0007979226629761189</v>
      </c>
      <c r="I262" s="71">
        <f t="shared" si="14"/>
        <v>0.00018124545836335011</v>
      </c>
      <c r="J262" s="71">
        <f t="shared" si="14"/>
        <v>3.656158440062977E-05</v>
      </c>
      <c r="K262" s="71">
        <f t="shared" si="14"/>
        <v>6.415843915296173E-06</v>
      </c>
      <c r="L262" s="71">
        <f t="shared" si="14"/>
        <v>9.5367431640625E-07</v>
      </c>
    </row>
    <row r="263" spans="1:12" s="45" customFormat="1" ht="12">
      <c r="A263" s="72">
        <v>20</v>
      </c>
      <c r="B263" s="45">
        <f>IF(B262=A262,0,B262+1)</f>
        <v>1</v>
      </c>
      <c r="C263" s="70">
        <f t="shared" si="14"/>
        <v>0.37735360253530736</v>
      </c>
      <c r="D263" s="71">
        <f t="shared" si="14"/>
        <v>0.2701703435345985</v>
      </c>
      <c r="E263" s="71">
        <f t="shared" si="14"/>
        <v>0.13679834500416824</v>
      </c>
      <c r="F263" s="71">
        <f t="shared" si="14"/>
        <v>0.0576460752303424</v>
      </c>
      <c r="G263" s="71">
        <f t="shared" si="14"/>
        <v>0.02114141292622664</v>
      </c>
      <c r="H263" s="71">
        <f t="shared" si="14"/>
        <v>0.0068393371112238765</v>
      </c>
      <c r="I263" s="71">
        <f t="shared" si="14"/>
        <v>0.0019518741669899236</v>
      </c>
      <c r="J263" s="71">
        <f t="shared" si="14"/>
        <v>0.0004874877920083968</v>
      </c>
      <c r="K263" s="71">
        <f t="shared" si="14"/>
        <v>0.00010498653679575566</v>
      </c>
      <c r="L263" s="71">
        <f t="shared" si="14"/>
        <v>1.9073486328125E-05</v>
      </c>
    </row>
    <row r="264" spans="1:12" s="45" customFormat="1" ht="12">
      <c r="A264" s="72">
        <v>20</v>
      </c>
      <c r="B264" s="45">
        <f>IF(B263=A263,0,B263+1)</f>
        <v>2</v>
      </c>
      <c r="C264" s="70">
        <f t="shared" si="14"/>
        <v>0.18867680126765368</v>
      </c>
      <c r="D264" s="71">
        <f t="shared" si="14"/>
        <v>0.2851798070642985</v>
      </c>
      <c r="E264" s="71">
        <f t="shared" si="14"/>
        <v>0.22933840191875265</v>
      </c>
      <c r="F264" s="71">
        <f t="shared" si="14"/>
        <v>0.1369094286720632</v>
      </c>
      <c r="G264" s="71">
        <f t="shared" si="14"/>
        <v>0.06694780759971768</v>
      </c>
      <c r="H264" s="71">
        <f t="shared" si="14"/>
        <v>0.02784587252426864</v>
      </c>
      <c r="I264" s="71">
        <f t="shared" si="14"/>
        <v>0.009984587084986913</v>
      </c>
      <c r="J264" s="71">
        <f t="shared" si="14"/>
        <v>0.003087422682719846</v>
      </c>
      <c r="K264" s="71">
        <f t="shared" si="14"/>
        <v>0.0008160317178215547</v>
      </c>
      <c r="L264" s="71">
        <f t="shared" si="14"/>
        <v>0.00018119812011718753</v>
      </c>
    </row>
    <row r="265" spans="1:12" s="45" customFormat="1" ht="12">
      <c r="A265" s="72">
        <v>20</v>
      </c>
      <c r="B265" s="45">
        <f>IF(B264=A264,0,B264+1)</f>
        <v>3</v>
      </c>
      <c r="C265" s="70">
        <f t="shared" si="14"/>
        <v>0.05958214776873274</v>
      </c>
      <c r="D265" s="71">
        <f t="shared" si="14"/>
        <v>0.190119871376199</v>
      </c>
      <c r="E265" s="71">
        <f t="shared" si="14"/>
        <v>0.24282889614926748</v>
      </c>
      <c r="F265" s="71">
        <f t="shared" si="14"/>
        <v>0.20536414300809488</v>
      </c>
      <c r="G265" s="71">
        <f t="shared" si="14"/>
        <v>0.1338956151994354</v>
      </c>
      <c r="H265" s="71">
        <f t="shared" si="14"/>
        <v>0.07160367220526219</v>
      </c>
      <c r="I265" s="71">
        <f t="shared" si="14"/>
        <v>0.03225789673611156</v>
      </c>
      <c r="J265" s="71">
        <f t="shared" si="14"/>
        <v>0.012349690730879385</v>
      </c>
      <c r="K265" s="71">
        <f t="shared" si="14"/>
        <v>0.0040059738874876375</v>
      </c>
      <c r="L265" s="71">
        <f t="shared" si="14"/>
        <v>0.0010871887207031254</v>
      </c>
    </row>
    <row r="266" spans="1:12" s="45" customFormat="1" ht="12">
      <c r="A266" s="72">
        <v>20</v>
      </c>
      <c r="B266" s="45">
        <f>IF(B265=A265,0,B265+1)</f>
        <v>4</v>
      </c>
      <c r="C266" s="70">
        <f t="shared" si="14"/>
        <v>0.013327585685111278</v>
      </c>
      <c r="D266" s="71">
        <f t="shared" si="14"/>
        <v>0.0897788281498718</v>
      </c>
      <c r="E266" s="71">
        <f t="shared" si="14"/>
        <v>0.18212167211195063</v>
      </c>
      <c r="F266" s="71">
        <f t="shared" si="14"/>
        <v>0.21819940194610077</v>
      </c>
      <c r="G266" s="71">
        <f t="shared" si="14"/>
        <v>0.18968545486586674</v>
      </c>
      <c r="H266" s="71">
        <f t="shared" si="14"/>
        <v>0.13042097437387046</v>
      </c>
      <c r="I266" s="71">
        <f t="shared" si="14"/>
        <v>0.07382095599225527</v>
      </c>
      <c r="J266" s="71">
        <f t="shared" si="14"/>
        <v>0.03499079040415825</v>
      </c>
      <c r="K266" s="71">
        <f t="shared" si="14"/>
        <v>0.013929863745127457</v>
      </c>
      <c r="L266" s="71">
        <f t="shared" si="14"/>
        <v>0.004620552062988283</v>
      </c>
    </row>
    <row r="267" spans="1:12" s="45" customFormat="1" ht="12">
      <c r="A267" s="72"/>
      <c r="C267" s="70"/>
      <c r="D267" s="71"/>
      <c r="E267" s="71"/>
      <c r="F267" s="71"/>
      <c r="G267" s="71"/>
      <c r="H267" s="71"/>
      <c r="I267" s="71"/>
      <c r="J267" s="71"/>
      <c r="K267" s="71"/>
      <c r="L267" s="71"/>
    </row>
    <row r="268" spans="1:12" s="45" customFormat="1" ht="12">
      <c r="A268" s="72">
        <v>20</v>
      </c>
      <c r="B268" s="45">
        <f>IF(B266=A266,0,B266+1)</f>
        <v>5</v>
      </c>
      <c r="C268" s="70">
        <f t="shared" si="14"/>
        <v>0.0022446460101240057</v>
      </c>
      <c r="D268" s="71">
        <f t="shared" si="14"/>
        <v>0.03192136111995444</v>
      </c>
      <c r="E268" s="71">
        <f t="shared" si="14"/>
        <v>0.10284517954557215</v>
      </c>
      <c r="F268" s="71">
        <f t="shared" si="14"/>
        <v>0.17455952155688056</v>
      </c>
      <c r="G268" s="71">
        <f t="shared" si="14"/>
        <v>0.20233115185692443</v>
      </c>
      <c r="H268" s="71">
        <f t="shared" si="14"/>
        <v>0.17886305056987944</v>
      </c>
      <c r="I268" s="71">
        <f t="shared" si="14"/>
        <v>0.1271991857097321</v>
      </c>
      <c r="J268" s="71">
        <f t="shared" si="14"/>
        <v>0.07464701952887094</v>
      </c>
      <c r="K268" s="71">
        <f t="shared" si="14"/>
        <v>0.03647091598724275</v>
      </c>
      <c r="L268" s="71">
        <f t="shared" si="14"/>
        <v>0.014785766601562505</v>
      </c>
    </row>
    <row r="269" spans="1:12" s="45" customFormat="1" ht="12">
      <c r="A269" s="72">
        <v>20</v>
      </c>
      <c r="B269" s="45">
        <f>IF(B268=A268,0,B268+1)</f>
        <v>6</v>
      </c>
      <c r="C269" s="70">
        <f t="shared" si="14"/>
        <v>0.00029534815922684256</v>
      </c>
      <c r="D269" s="71">
        <f t="shared" si="14"/>
        <v>0.008867044755542891</v>
      </c>
      <c r="E269" s="71">
        <f t="shared" si="14"/>
        <v>0.045372873328928885</v>
      </c>
      <c r="F269" s="71">
        <f t="shared" si="14"/>
        <v>0.10909970097305044</v>
      </c>
      <c r="G269" s="71">
        <f t="shared" si="14"/>
        <v>0.16860929321410384</v>
      </c>
      <c r="H269" s="71">
        <f t="shared" si="14"/>
        <v>0.19163898275344216</v>
      </c>
      <c r="I269" s="71">
        <f t="shared" si="14"/>
        <v>0.17122967307079318</v>
      </c>
      <c r="J269" s="71">
        <f t="shared" si="14"/>
        <v>0.12441169921478487</v>
      </c>
      <c r="K269" s="71">
        <f t="shared" si="14"/>
        <v>0.07459960088299665</v>
      </c>
      <c r="L269" s="71">
        <f t="shared" si="14"/>
        <v>0.03696441650390628</v>
      </c>
    </row>
    <row r="270" spans="1:12" s="45" customFormat="1" ht="12">
      <c r="A270" s="72">
        <v>20</v>
      </c>
      <c r="B270" s="45">
        <f>IF(B269=A269,0,B269+1)</f>
        <v>7</v>
      </c>
      <c r="C270" s="70">
        <f t="shared" si="14"/>
        <v>3.108927991861503E-05</v>
      </c>
      <c r="D270" s="71">
        <f t="shared" si="14"/>
        <v>0.001970454390120647</v>
      </c>
      <c r="E270" s="71">
        <f t="shared" si="14"/>
        <v>0.01601395529256314</v>
      </c>
      <c r="F270" s="71">
        <f t="shared" si="14"/>
        <v>0.054549850486525164</v>
      </c>
      <c r="G270" s="71">
        <f t="shared" si="14"/>
        <v>0.11240619547606921</v>
      </c>
      <c r="H270" s="71">
        <f t="shared" si="14"/>
        <v>0.16426198521723617</v>
      </c>
      <c r="I270" s="71">
        <f t="shared" si="14"/>
        <v>0.18440118638393108</v>
      </c>
      <c r="J270" s="71">
        <f t="shared" si="14"/>
        <v>0.16588226561971328</v>
      </c>
      <c r="K270" s="71">
        <f t="shared" si="14"/>
        <v>0.12207207417217619</v>
      </c>
      <c r="L270" s="71">
        <f t="shared" si="14"/>
        <v>0.07392883300781257</v>
      </c>
    </row>
    <row r="271" spans="1:12" s="45" customFormat="1" ht="12">
      <c r="A271" s="72">
        <v>20</v>
      </c>
      <c r="B271" s="45">
        <f>IF(B270=A270,0,B270+1)</f>
        <v>8</v>
      </c>
      <c r="C271" s="70">
        <f t="shared" si="14"/>
        <v>2.6589515719868133E-06</v>
      </c>
      <c r="D271" s="71">
        <f t="shared" si="14"/>
        <v>0.00035577648710511647</v>
      </c>
      <c r="E271" s="71">
        <f t="shared" si="14"/>
        <v>0.004592237179485018</v>
      </c>
      <c r="F271" s="71">
        <f t="shared" si="14"/>
        <v>0.022160876760150865</v>
      </c>
      <c r="G271" s="71">
        <f t="shared" si="14"/>
        <v>0.06088668921620415</v>
      </c>
      <c r="H271" s="71">
        <f t="shared" si="14"/>
        <v>0.11439673970486093</v>
      </c>
      <c r="I271" s="71">
        <f t="shared" si="14"/>
        <v>0.16135103808593967</v>
      </c>
      <c r="J271" s="71">
        <f t="shared" si="14"/>
        <v>0.17970578775468934</v>
      </c>
      <c r="K271" s="71">
        <f t="shared" si="14"/>
        <v>0.16230037134255254</v>
      </c>
      <c r="L271" s="71">
        <f t="shared" si="14"/>
        <v>0.12013435363769544</v>
      </c>
    </row>
    <row r="272" spans="1:12" s="45" customFormat="1" ht="12">
      <c r="A272" s="72">
        <v>20</v>
      </c>
      <c r="B272" s="45">
        <f>IF(B271=A271,0,B271+1)</f>
        <v>9</v>
      </c>
      <c r="C272" s="70">
        <f t="shared" si="14"/>
        <v>1.8659309277100454E-07</v>
      </c>
      <c r="D272" s="71">
        <f t="shared" si="14"/>
        <v>5.270762771927645E-05</v>
      </c>
      <c r="E272" s="71">
        <f t="shared" si="14"/>
        <v>0.0010805263951729437</v>
      </c>
      <c r="F272" s="71">
        <f t="shared" si="14"/>
        <v>0.007386958920050294</v>
      </c>
      <c r="G272" s="71">
        <f t="shared" si="14"/>
        <v>0.02706075076275739</v>
      </c>
      <c r="H272" s="71">
        <f t="shared" si="14"/>
        <v>0.06536956554563482</v>
      </c>
      <c r="I272" s="71">
        <f t="shared" si="14"/>
        <v>0.1158417709334951</v>
      </c>
      <c r="J272" s="71">
        <f t="shared" si="14"/>
        <v>0.15973847800416827</v>
      </c>
      <c r="K272" s="71">
        <f t="shared" si="14"/>
        <v>0.17705495055551193</v>
      </c>
      <c r="L272" s="71">
        <f t="shared" si="14"/>
        <v>0.16017913818359372</v>
      </c>
    </row>
    <row r="273" spans="1:12" s="45" customFormat="1" ht="12">
      <c r="A273" s="72"/>
      <c r="C273" s="70"/>
      <c r="D273" s="71"/>
      <c r="E273" s="71"/>
      <c r="F273" s="71"/>
      <c r="G273" s="71"/>
      <c r="H273" s="71"/>
      <c r="I273" s="71"/>
      <c r="J273" s="71"/>
      <c r="K273" s="71"/>
      <c r="L273" s="71"/>
    </row>
    <row r="274" spans="1:12" s="45" customFormat="1" ht="12">
      <c r="A274" s="72">
        <v>20</v>
      </c>
      <c r="B274" s="45">
        <f>IF(B272=A272,0,B272+1)</f>
        <v>10</v>
      </c>
      <c r="C274" s="70">
        <f t="shared" si="14"/>
        <v>1.0802758002531849E-08</v>
      </c>
      <c r="D274" s="71">
        <f t="shared" si="14"/>
        <v>6.4420433879115805E-06</v>
      </c>
      <c r="E274" s="71">
        <f t="shared" si="14"/>
        <v>0.0002097492414159247</v>
      </c>
      <c r="F274" s="71">
        <f t="shared" si="14"/>
        <v>0.0020314137030138283</v>
      </c>
      <c r="G274" s="71">
        <f t="shared" si="14"/>
        <v>0.009922275279677711</v>
      </c>
      <c r="H274" s="71">
        <f t="shared" si="14"/>
        <v>0.03081708090008499</v>
      </c>
      <c r="I274" s="71">
        <f t="shared" si="14"/>
        <v>0.06861397201445482</v>
      </c>
      <c r="J274" s="71">
        <f t="shared" si="14"/>
        <v>0.11714155053639023</v>
      </c>
      <c r="K274" s="71">
        <f t="shared" si="14"/>
        <v>0.15934945549996055</v>
      </c>
      <c r="L274" s="71">
        <f t="shared" si="14"/>
        <v>0.17619705200195312</v>
      </c>
    </row>
    <row r="275" spans="1:12" s="45" customFormat="1" ht="12">
      <c r="A275" s="72">
        <v>20</v>
      </c>
      <c r="B275" s="45">
        <f>IF(B274=A274,0,B274+1)</f>
        <v>11</v>
      </c>
      <c r="C275" s="70">
        <f t="shared" si="14"/>
        <v>5.168783733268812E-10</v>
      </c>
      <c r="D275" s="71">
        <f t="shared" si="14"/>
        <v>6.507114533244013E-07</v>
      </c>
      <c r="E275" s="71">
        <f t="shared" si="14"/>
        <v>3.364961092234092E-05</v>
      </c>
      <c r="F275" s="71">
        <f t="shared" si="14"/>
        <v>0.0004616849325031432</v>
      </c>
      <c r="G275" s="71">
        <f t="shared" si="14"/>
        <v>0.0030067500847508204</v>
      </c>
      <c r="H275" s="71">
        <f t="shared" si="14"/>
        <v>0.012006654896137012</v>
      </c>
      <c r="I275" s="71">
        <f t="shared" si="14"/>
        <v>0.03358725902805483</v>
      </c>
      <c r="J275" s="71">
        <f t="shared" si="14"/>
        <v>0.0709948791129637</v>
      </c>
      <c r="K275" s="71">
        <f t="shared" si="14"/>
        <v>0.11852438838840036</v>
      </c>
      <c r="L275" s="71">
        <f t="shared" si="14"/>
        <v>0.16017913818359372</v>
      </c>
    </row>
    <row r="276" spans="1:12" s="45" customFormat="1" ht="12">
      <c r="A276" s="72">
        <v>20</v>
      </c>
      <c r="B276" s="45">
        <f>IF(B275=A275,0,B275+1)</f>
        <v>12</v>
      </c>
      <c r="C276" s="70">
        <f t="shared" si="14"/>
        <v>2.0403093683955854E-11</v>
      </c>
      <c r="D276" s="71">
        <f t="shared" si="14"/>
        <v>5.422595444370007E-08</v>
      </c>
      <c r="E276" s="71">
        <f t="shared" si="14"/>
        <v>4.453624975015703E-06</v>
      </c>
      <c r="F276" s="71">
        <f t="shared" si="14"/>
        <v>8.656592484433941E-05</v>
      </c>
      <c r="G276" s="71">
        <f t="shared" si="14"/>
        <v>0.0007516875211877064</v>
      </c>
      <c r="H276" s="71">
        <f t="shared" si="14"/>
        <v>0.0038592819309011765</v>
      </c>
      <c r="I276" s="71">
        <f t="shared" si="14"/>
        <v>0.013564085376714437</v>
      </c>
      <c r="J276" s="71">
        <f t="shared" si="14"/>
        <v>0.03549743955648188</v>
      </c>
      <c r="K276" s="71">
        <f t="shared" si="14"/>
        <v>0.07273087469288216</v>
      </c>
      <c r="L276" s="71">
        <f t="shared" si="14"/>
        <v>0.12013435363769544</v>
      </c>
    </row>
    <row r="277" spans="1:12" s="45" customFormat="1" ht="12">
      <c r="A277" s="72">
        <v>20</v>
      </c>
      <c r="B277" s="45">
        <f>IF(B276=A276,0,B276+1)</f>
        <v>13</v>
      </c>
      <c r="C277" s="70">
        <f t="shared" si="14"/>
        <v>6.608289452293397E-13</v>
      </c>
      <c r="D277" s="71">
        <f t="shared" si="14"/>
        <v>3.7077575688000134E-09</v>
      </c>
      <c r="E277" s="71">
        <f t="shared" si="14"/>
        <v>4.836515809971794E-07</v>
      </c>
      <c r="F277" s="71">
        <f t="shared" si="14"/>
        <v>1.3317834591436843E-05</v>
      </c>
      <c r="G277" s="71">
        <f t="shared" si="14"/>
        <v>0.00015419231203850378</v>
      </c>
      <c r="H277" s="71">
        <f t="shared" si="14"/>
        <v>0.0010178325971607499</v>
      </c>
      <c r="I277" s="71">
        <f t="shared" si="14"/>
        <v>0.004494608172165725</v>
      </c>
      <c r="J277" s="71">
        <f t="shared" si="14"/>
        <v>0.01456305212573614</v>
      </c>
      <c r="K277" s="71">
        <f t="shared" si="14"/>
        <v>0.03661974110410847</v>
      </c>
      <c r="L277" s="71">
        <f t="shared" si="14"/>
        <v>0.07392883300781257</v>
      </c>
    </row>
    <row r="278" spans="1:12" s="45" customFormat="1" ht="12">
      <c r="A278" s="72">
        <v>20</v>
      </c>
      <c r="B278" s="45">
        <f>IF(B277=A277,0,B277+1)</f>
        <v>14</v>
      </c>
      <c r="C278" s="70">
        <f t="shared" si="14"/>
        <v>1.739023540077211E-14</v>
      </c>
      <c r="D278" s="71">
        <f t="shared" si="14"/>
        <v>2.0598653160000122E-10</v>
      </c>
      <c r="E278" s="71">
        <f t="shared" si="14"/>
        <v>4.2675139499751204E-08</v>
      </c>
      <c r="F278" s="71">
        <f t="shared" si="14"/>
        <v>1.6647293239296005E-06</v>
      </c>
      <c r="G278" s="71">
        <f t="shared" si="14"/>
        <v>2.5698718673083965E-05</v>
      </c>
      <c r="H278" s="71">
        <f t="shared" si="14"/>
        <v>0.00021810698510587502</v>
      </c>
      <c r="I278" s="71">
        <f t="shared" si="14"/>
        <v>0.0012100868155830804</v>
      </c>
      <c r="J278" s="71">
        <f t="shared" si="14"/>
        <v>0.004854350708578719</v>
      </c>
      <c r="K278" s="71">
        <f t="shared" si="14"/>
        <v>0.014980803178953454</v>
      </c>
      <c r="L278" s="71">
        <f t="shared" si="14"/>
        <v>0.03696441650390628</v>
      </c>
    </row>
    <row r="279" spans="1:12" s="45" customFormat="1" ht="12">
      <c r="A279" s="72"/>
      <c r="C279" s="70"/>
      <c r="D279" s="71"/>
      <c r="E279" s="71"/>
      <c r="F279" s="71"/>
      <c r="G279" s="71"/>
      <c r="H279" s="71"/>
      <c r="I279" s="71"/>
      <c r="J279" s="71"/>
      <c r="K279" s="71"/>
      <c r="L279" s="71"/>
    </row>
    <row r="280" spans="1:12" s="45" customFormat="1" ht="12">
      <c r="A280" s="72">
        <v>20</v>
      </c>
      <c r="B280" s="45">
        <f>IF(B278=A278,0,B278+1)</f>
        <v>15</v>
      </c>
      <c r="C280" s="70">
        <f t="shared" si="14"/>
        <v>3.661102189636235E-16</v>
      </c>
      <c r="D280" s="71">
        <f t="shared" si="14"/>
        <v>9.15495696000001E-12</v>
      </c>
      <c r="E280" s="71">
        <f t="shared" si="14"/>
        <v>3.012362788217737E-09</v>
      </c>
      <c r="F280" s="71">
        <f t="shared" si="14"/>
        <v>1.6647293239296016E-07</v>
      </c>
      <c r="G280" s="71">
        <f t="shared" si="14"/>
        <v>3.4264958230778613E-06</v>
      </c>
      <c r="H280" s="71">
        <f t="shared" si="14"/>
        <v>3.7389768875292865E-05</v>
      </c>
      <c r="I280" s="71">
        <f t="shared" si="14"/>
        <v>0.00026063408335635604</v>
      </c>
      <c r="J280" s="71">
        <f t="shared" si="14"/>
        <v>0.0012944935222876572</v>
      </c>
      <c r="K280" s="71">
        <f t="shared" si="14"/>
        <v>0.004902808313112044</v>
      </c>
      <c r="L280" s="71">
        <f t="shared" si="14"/>
        <v>0.014785766601562505</v>
      </c>
    </row>
    <row r="281" spans="1:12" s="45" customFormat="1" ht="12">
      <c r="A281" s="72">
        <v>20</v>
      </c>
      <c r="B281" s="45">
        <f>IF(B280=A280,0,B280+1)</f>
        <v>16</v>
      </c>
      <c r="C281" s="70">
        <f aca="true" t="shared" si="15" ref="C281:L286">BINOMDIST($B281,$A281,C$2,0)</f>
        <v>6.02154965400697E-18</v>
      </c>
      <c r="D281" s="71">
        <f t="shared" si="15"/>
        <v>3.178804500000012E-13</v>
      </c>
      <c r="E281" s="71">
        <f t="shared" si="15"/>
        <v>1.6612294787965436E-10</v>
      </c>
      <c r="F281" s="71">
        <f t="shared" si="15"/>
        <v>1.300569784320002E-08</v>
      </c>
      <c r="G281" s="71">
        <f t="shared" si="15"/>
        <v>3.5692664823727714E-07</v>
      </c>
      <c r="H281" s="71">
        <f t="shared" si="15"/>
        <v>5.007558331512438E-06</v>
      </c>
      <c r="I281" s="71">
        <f t="shared" si="15"/>
        <v>4.3856696718617554E-05</v>
      </c>
      <c r="J281" s="71">
        <f t="shared" si="15"/>
        <v>0.0002696861504765955</v>
      </c>
      <c r="K281" s="71">
        <f t="shared" si="15"/>
        <v>0.0012535589436934197</v>
      </c>
      <c r="L281" s="71">
        <f t="shared" si="15"/>
        <v>0.004620552062988283</v>
      </c>
    </row>
    <row r="282" spans="1:12" s="45" customFormat="1" ht="12">
      <c r="A282" s="72">
        <v>20</v>
      </c>
      <c r="B282" s="45">
        <f>IF(B281=A281,0,B281+1)</f>
        <v>17</v>
      </c>
      <c r="C282" s="70">
        <f t="shared" si="15"/>
        <v>7.457027435302754E-20</v>
      </c>
      <c r="D282" s="71">
        <f t="shared" si="15"/>
        <v>8.310600000000053E-15</v>
      </c>
      <c r="E282" s="71">
        <f t="shared" si="15"/>
        <v>6.897838666283213E-12</v>
      </c>
      <c r="F282" s="71">
        <f t="shared" si="15"/>
        <v>7.650410496000019E-10</v>
      </c>
      <c r="G282" s="71">
        <f t="shared" si="15"/>
        <v>2.799424692057075E-08</v>
      </c>
      <c r="H282" s="71">
        <f t="shared" si="15"/>
        <v>5.049638653625989E-07</v>
      </c>
      <c r="I282" s="71">
        <f t="shared" si="15"/>
        <v>5.556504561634796E-06</v>
      </c>
      <c r="J282" s="71">
        <f t="shared" si="15"/>
        <v>4.2303709878681673E-05</v>
      </c>
      <c r="K282" s="71">
        <f t="shared" si="15"/>
        <v>0.00024132685547039086</v>
      </c>
      <c r="L282" s="71">
        <f t="shared" si="15"/>
        <v>0.0010871887207031254</v>
      </c>
    </row>
    <row r="283" spans="1:12" s="45" customFormat="1" ht="12">
      <c r="A283" s="72">
        <v>20</v>
      </c>
      <c r="B283" s="45">
        <f>IF(B282=A282,0,B282+1)</f>
        <v>18</v>
      </c>
      <c r="C283" s="70">
        <f t="shared" si="15"/>
        <v>6.541252136230491E-22</v>
      </c>
      <c r="D283" s="71">
        <f t="shared" si="15"/>
        <v>1.5390000000000024E-16</v>
      </c>
      <c r="E283" s="71">
        <f t="shared" si="15"/>
        <v>2.0287760783185887E-13</v>
      </c>
      <c r="F283" s="71">
        <f t="shared" si="15"/>
        <v>3.1876710400000095E-11</v>
      </c>
      <c r="G283" s="71">
        <f t="shared" si="15"/>
        <v>1.555235940031708E-09</v>
      </c>
      <c r="H283" s="71">
        <f t="shared" si="15"/>
        <v>3.606884752589993E-08</v>
      </c>
      <c r="I283" s="71">
        <f t="shared" si="15"/>
        <v>4.986606657877377E-07</v>
      </c>
      <c r="J283" s="71">
        <f t="shared" si="15"/>
        <v>4.700412208742405E-06</v>
      </c>
      <c r="K283" s="71">
        <f t="shared" si="15"/>
        <v>3.290820756414425E-05</v>
      </c>
      <c r="L283" s="71">
        <f t="shared" si="15"/>
        <v>0.00018119812011718753</v>
      </c>
    </row>
    <row r="284" spans="1:12" s="45" customFormat="1" ht="12">
      <c r="A284" s="72">
        <v>20</v>
      </c>
      <c r="B284" s="45">
        <f>IF(B283=A283,0,B283+1)</f>
        <v>19</v>
      </c>
      <c r="C284" s="70">
        <f t="shared" si="15"/>
        <v>3.623962402343764E-24</v>
      </c>
      <c r="D284" s="71">
        <f t="shared" si="15"/>
        <v>1.800000000000007E-18</v>
      </c>
      <c r="E284" s="71">
        <f t="shared" si="15"/>
        <v>3.768624294090278E-15</v>
      </c>
      <c r="F284" s="71">
        <f t="shared" si="15"/>
        <v>8.388608000000003E-13</v>
      </c>
      <c r="G284" s="71">
        <f t="shared" si="15"/>
        <v>5.456968210637571E-11</v>
      </c>
      <c r="H284" s="71">
        <f t="shared" si="15"/>
        <v>1.6271660537999973E-09</v>
      </c>
      <c r="I284" s="71">
        <f t="shared" si="15"/>
        <v>2.826416729161273E-08</v>
      </c>
      <c r="J284" s="71">
        <f t="shared" si="15"/>
        <v>3.298534883328E-07</v>
      </c>
      <c r="K284" s="71">
        <f t="shared" si="15"/>
        <v>2.8341996945195987E-06</v>
      </c>
      <c r="L284" s="71">
        <f t="shared" si="15"/>
        <v>1.9073486328125E-05</v>
      </c>
    </row>
    <row r="285" spans="1:12" s="45" customFormat="1" ht="12">
      <c r="A285" s="72"/>
      <c r="C285" s="70"/>
      <c r="D285" s="71"/>
      <c r="E285" s="71"/>
      <c r="F285" s="71"/>
      <c r="G285" s="71"/>
      <c r="H285" s="71"/>
      <c r="I285" s="71"/>
      <c r="J285" s="71"/>
      <c r="K285" s="71"/>
      <c r="L285" s="71"/>
    </row>
    <row r="286" spans="1:12" s="45" customFormat="1" ht="12">
      <c r="A286" s="72">
        <v>20</v>
      </c>
      <c r="B286" s="45">
        <f>IF(B284=A284,0,B284+1)</f>
        <v>20</v>
      </c>
      <c r="C286" s="70">
        <f t="shared" si="15"/>
        <v>9.536743164062544E-27</v>
      </c>
      <c r="D286" s="71">
        <f t="shared" si="15"/>
        <v>1.0000000000000063E-20</v>
      </c>
      <c r="E286" s="71">
        <f t="shared" si="15"/>
        <v>3.3252567300796515E-17</v>
      </c>
      <c r="F286" s="71">
        <f t="shared" si="15"/>
        <v>1.048576000000001E-14</v>
      </c>
      <c r="G286" s="71">
        <f t="shared" si="15"/>
        <v>9.094947017729282E-13</v>
      </c>
      <c r="H286" s="71">
        <f t="shared" si="15"/>
        <v>3.486784400999994E-11</v>
      </c>
      <c r="I286" s="71">
        <f t="shared" si="15"/>
        <v>7.609583501588035E-10</v>
      </c>
      <c r="J286" s="71">
        <f t="shared" si="15"/>
        <v>1.099511627776003E-08</v>
      </c>
      <c r="K286" s="71">
        <f t="shared" si="15"/>
        <v>1.1594453295761985E-07</v>
      </c>
      <c r="L286" s="71">
        <f t="shared" si="15"/>
        <v>9.5367431640625E-07</v>
      </c>
    </row>
  </sheetData>
  <printOptions horizontalCentered="1"/>
  <pageMargins left="0.7" right="0.7" top="1" bottom="1" header="0.5" footer="0.5"/>
  <pageSetup horizontalDpi="300" verticalDpi="300" orientation="portrait" r:id="rId3"/>
  <headerFooter alignWithMargins="0">
    <oddFooter>&amp;R&amp;9Appendix E: Tables - Page &amp;P</oddFooter>
  </headerFooter>
  <legacyDrawing r:id="rId2"/>
  <oleObjects>
    <oleObject progId="Equation" shapeId="9431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B2">
      <pane xSplit="1" ySplit="2" topLeftCell="E35" activePane="bottomRight" state="frozen"/>
      <selection pane="topLeft" activeCell="J3" sqref="J3"/>
      <selection pane="topRight" activeCell="J3" sqref="J3"/>
      <selection pane="bottomLeft" activeCell="J3" sqref="J3"/>
      <selection pane="bottomRight" activeCell="J3" sqref="J3"/>
    </sheetView>
  </sheetViews>
  <sheetFormatPr defaultColWidth="9.140625" defaultRowHeight="12.75"/>
  <cols>
    <col min="1" max="1" width="0" style="0" hidden="1" customWidth="1"/>
    <col min="2" max="2" width="4.00390625" style="80" customWidth="1"/>
    <col min="3" max="6" width="9.140625" style="11" customWidth="1"/>
    <col min="7" max="7" width="9.140625" style="12" customWidth="1"/>
    <col min="8" max="10" width="9.140625" style="11" customWidth="1"/>
    <col min="11" max="11" width="9.140625" style="82" customWidth="1"/>
  </cols>
  <sheetData>
    <row r="1" spans="3:11" ht="12.75" hidden="1">
      <c r="C1" s="11">
        <v>0.8</v>
      </c>
      <c r="D1" s="11">
        <v>0.5</v>
      </c>
      <c r="E1" s="11">
        <v>0.2</v>
      </c>
      <c r="F1" s="11">
        <v>0.1</v>
      </c>
      <c r="G1" s="12">
        <v>0.05</v>
      </c>
      <c r="H1" s="11">
        <v>0.02</v>
      </c>
      <c r="I1" s="11">
        <v>0.01</v>
      </c>
      <c r="J1" s="11">
        <v>0.002</v>
      </c>
      <c r="K1" s="82">
        <v>0.001</v>
      </c>
    </row>
    <row r="2" spans="1:11" s="18" customFormat="1" ht="24.75" customHeight="1">
      <c r="A2" s="17"/>
      <c r="B2" s="17" t="s">
        <v>7</v>
      </c>
      <c r="C2" s="17"/>
      <c r="D2" s="17"/>
      <c r="E2" s="17"/>
      <c r="F2" s="17"/>
      <c r="G2" s="90"/>
      <c r="H2" s="17"/>
      <c r="I2" s="17"/>
      <c r="J2" s="17"/>
      <c r="K2" s="17"/>
    </row>
    <row r="3" spans="1:11" s="79" customFormat="1" ht="25.5">
      <c r="A3" s="76" t="s">
        <v>8</v>
      </c>
      <c r="B3" s="81" t="s">
        <v>8</v>
      </c>
      <c r="C3" s="77" t="s">
        <v>9</v>
      </c>
      <c r="D3" s="77" t="s">
        <v>10</v>
      </c>
      <c r="E3" s="77" t="s">
        <v>11</v>
      </c>
      <c r="F3" s="77" t="s">
        <v>12</v>
      </c>
      <c r="G3" s="78" t="s">
        <v>13</v>
      </c>
      <c r="H3" s="77" t="s">
        <v>14</v>
      </c>
      <c r="I3" s="77" t="s">
        <v>15</v>
      </c>
      <c r="J3" s="77" t="s">
        <v>16</v>
      </c>
      <c r="K3" s="83" t="s">
        <v>17</v>
      </c>
    </row>
    <row r="4" spans="1:11" s="10" customFormat="1" ht="15" customHeight="1">
      <c r="A4" s="10">
        <v>1</v>
      </c>
      <c r="B4" s="80">
        <v>1</v>
      </c>
      <c r="C4" s="13">
        <f aca="true" t="shared" si="0" ref="C4:K22">TINV(C$1,$A4)</f>
        <v>0.32491925594513305</v>
      </c>
      <c r="D4" s="13">
        <f t="shared" si="0"/>
        <v>1.0000007932831068</v>
      </c>
      <c r="E4" s="13">
        <f t="shared" si="0"/>
        <v>3.0776845960645005</v>
      </c>
      <c r="F4" s="13">
        <f t="shared" si="0"/>
        <v>6.313748599495739</v>
      </c>
      <c r="G4" s="14">
        <f t="shared" si="0"/>
        <v>12.7061503008008</v>
      </c>
      <c r="H4" s="13">
        <f t="shared" si="0"/>
        <v>31.820964068174362</v>
      </c>
      <c r="I4" s="13">
        <f t="shared" si="0"/>
        <v>63.65589797496796</v>
      </c>
      <c r="J4" s="13">
        <f t="shared" si="0"/>
        <v>318.28880310058594</v>
      </c>
      <c r="K4" s="84">
        <f t="shared" si="0"/>
        <v>636.5776062011719</v>
      </c>
    </row>
    <row r="5" spans="1:11" s="10" customFormat="1" ht="15" customHeight="1">
      <c r="A5" s="10">
        <v>2</v>
      </c>
      <c r="B5" s="80">
        <v>2</v>
      </c>
      <c r="C5" s="13">
        <f t="shared" si="0"/>
        <v>0.28867475521110464</v>
      </c>
      <c r="D5" s="13">
        <f t="shared" si="0"/>
        <v>0.8164965947798919</v>
      </c>
      <c r="E5" s="13">
        <f t="shared" si="0"/>
        <v>1.8856189853977412</v>
      </c>
      <c r="F5" s="13">
        <f t="shared" si="0"/>
        <v>2.9199873097240925</v>
      </c>
      <c r="G5" s="14">
        <f t="shared" si="0"/>
        <v>4.302655725041404</v>
      </c>
      <c r="H5" s="13">
        <f t="shared" si="0"/>
        <v>6.964546628296375</v>
      </c>
      <c r="I5" s="13">
        <f t="shared" si="0"/>
        <v>9.924988262355328</v>
      </c>
      <c r="J5" s="13">
        <f t="shared" si="0"/>
        <v>22.328458726406097</v>
      </c>
      <c r="K5" s="84">
        <f t="shared" si="0"/>
        <v>31.599774956703186</v>
      </c>
    </row>
    <row r="6" spans="1:11" s="10" customFormat="1" ht="15" customHeight="1">
      <c r="A6" s="10">
        <v>3</v>
      </c>
      <c r="B6" s="80">
        <v>3</v>
      </c>
      <c r="C6" s="13">
        <f t="shared" si="0"/>
        <v>0.2766705620160792</v>
      </c>
      <c r="D6" s="13">
        <f t="shared" si="0"/>
        <v>0.764891865401296</v>
      </c>
      <c r="E6" s="13">
        <f t="shared" si="0"/>
        <v>1.6377452993765473</v>
      </c>
      <c r="F6" s="13">
        <f t="shared" si="0"/>
        <v>2.3533630155725405</v>
      </c>
      <c r="G6" s="14">
        <f t="shared" si="0"/>
        <v>3.182449290761724</v>
      </c>
      <c r="H6" s="13">
        <f t="shared" si="0"/>
        <v>4.540706868283451</v>
      </c>
      <c r="I6" s="13">
        <f t="shared" si="0"/>
        <v>5.840847734361887</v>
      </c>
      <c r="J6" s="13">
        <f t="shared" si="0"/>
        <v>10.21428033709526</v>
      </c>
      <c r="K6" s="84">
        <f t="shared" si="0"/>
        <v>12.924429029226303</v>
      </c>
    </row>
    <row r="7" spans="1:11" s="10" customFormat="1" ht="15" customHeight="1">
      <c r="A7" s="10">
        <v>4</v>
      </c>
      <c r="B7" s="80">
        <v>4</v>
      </c>
      <c r="C7" s="13">
        <f t="shared" si="0"/>
        <v>0.27072246666648425</v>
      </c>
      <c r="D7" s="13">
        <f t="shared" si="0"/>
        <v>0.7406970325973816</v>
      </c>
      <c r="E7" s="13">
        <f t="shared" si="0"/>
        <v>1.5332057046180125</v>
      </c>
      <c r="F7" s="13">
        <f t="shared" si="0"/>
        <v>2.131846486008726</v>
      </c>
      <c r="G7" s="14">
        <f t="shared" si="0"/>
        <v>2.776450855890289</v>
      </c>
      <c r="H7" s="13">
        <f t="shared" si="0"/>
        <v>3.7469362723641098</v>
      </c>
      <c r="I7" s="13">
        <f t="shared" si="0"/>
        <v>4.604080459102988</v>
      </c>
      <c r="J7" s="13">
        <f t="shared" si="0"/>
        <v>7.172930054366589</v>
      </c>
      <c r="K7" s="84">
        <f t="shared" si="0"/>
        <v>8.610077202320099</v>
      </c>
    </row>
    <row r="8" spans="2:11" s="10" customFormat="1" ht="15" customHeight="1">
      <c r="B8" s="80"/>
      <c r="C8" s="13"/>
      <c r="D8" s="13"/>
      <c r="E8" s="13"/>
      <c r="F8" s="13"/>
      <c r="G8" s="14"/>
      <c r="H8" s="13"/>
      <c r="I8" s="13"/>
      <c r="J8" s="13"/>
      <c r="K8" s="84"/>
    </row>
    <row r="9" spans="1:11" s="10" customFormat="1" ht="15" customHeight="1">
      <c r="A9" s="10">
        <v>5</v>
      </c>
      <c r="B9" s="80">
        <v>5</v>
      </c>
      <c r="C9" s="13">
        <f t="shared" si="0"/>
        <v>0.2671811216714559</v>
      </c>
      <c r="D9" s="13">
        <f t="shared" si="0"/>
        <v>0.7266868351507583</v>
      </c>
      <c r="E9" s="13">
        <f t="shared" si="0"/>
        <v>1.4758848010387737</v>
      </c>
      <c r="F9" s="13">
        <f t="shared" si="0"/>
        <v>2.0150491764070466</v>
      </c>
      <c r="G9" s="14">
        <f t="shared" si="0"/>
        <v>2.570577635196969</v>
      </c>
      <c r="H9" s="13">
        <f t="shared" si="0"/>
        <v>3.3649303077254444</v>
      </c>
      <c r="I9" s="13">
        <f t="shared" si="0"/>
        <v>4.032117431052029</v>
      </c>
      <c r="J9" s="13">
        <f t="shared" si="0"/>
        <v>5.893525667488575</v>
      </c>
      <c r="K9" s="84">
        <f t="shared" si="0"/>
        <v>6.868503987789154</v>
      </c>
    </row>
    <row r="10" spans="1:11" s="10" customFormat="1" ht="15" customHeight="1">
      <c r="A10" s="10">
        <v>6</v>
      </c>
      <c r="B10" s="80">
        <v>6</v>
      </c>
      <c r="C10" s="13">
        <f t="shared" si="0"/>
        <v>0.26483462534088176</v>
      </c>
      <c r="D10" s="13">
        <f t="shared" si="0"/>
        <v>0.7175583505159011</v>
      </c>
      <c r="E10" s="13">
        <f t="shared" si="0"/>
        <v>1.4397551240108442</v>
      </c>
      <c r="F10" s="13">
        <f t="shared" si="0"/>
        <v>1.9431809050729498</v>
      </c>
      <c r="G10" s="14">
        <f t="shared" si="0"/>
        <v>2.446913640596904</v>
      </c>
      <c r="H10" s="13">
        <f t="shared" si="0"/>
        <v>3.1426679925061762</v>
      </c>
      <c r="I10" s="13">
        <f t="shared" si="0"/>
        <v>3.7074278225190938</v>
      </c>
      <c r="J10" s="13">
        <f t="shared" si="0"/>
        <v>5.207548383623362</v>
      </c>
      <c r="K10" s="84">
        <f t="shared" si="0"/>
        <v>5.9587182477116585</v>
      </c>
    </row>
    <row r="11" spans="1:11" s="10" customFormat="1" ht="15" customHeight="1">
      <c r="A11" s="10">
        <v>7</v>
      </c>
      <c r="B11" s="80">
        <v>7</v>
      </c>
      <c r="C11" s="13">
        <f t="shared" si="0"/>
        <v>0.26316683943150565</v>
      </c>
      <c r="D11" s="13">
        <f t="shared" si="0"/>
        <v>0.7111418653948931</v>
      </c>
      <c r="E11" s="13">
        <f t="shared" si="0"/>
        <v>1.4149236449156888</v>
      </c>
      <c r="F11" s="13">
        <f t="shared" si="0"/>
        <v>1.8945775082102045</v>
      </c>
      <c r="G11" s="14">
        <f t="shared" si="0"/>
        <v>2.3646225599804893</v>
      </c>
      <c r="H11" s="13">
        <f t="shared" si="0"/>
        <v>2.997949195560068</v>
      </c>
      <c r="I11" s="13">
        <f t="shared" si="0"/>
        <v>3.4994809539057314</v>
      </c>
      <c r="J11" s="13">
        <f t="shared" si="0"/>
        <v>4.7852518036961555</v>
      </c>
      <c r="K11" s="84">
        <f t="shared" si="0"/>
        <v>5.408073775470257</v>
      </c>
    </row>
    <row r="12" spans="1:11" s="10" customFormat="1" ht="15" customHeight="1">
      <c r="A12" s="10">
        <v>8</v>
      </c>
      <c r="B12" s="80">
        <v>8</v>
      </c>
      <c r="C12" s="13">
        <f t="shared" si="0"/>
        <v>0.26192083169007674</v>
      </c>
      <c r="D12" s="13">
        <f t="shared" si="0"/>
        <v>0.7063863449729979</v>
      </c>
      <c r="E12" s="13">
        <f t="shared" si="0"/>
        <v>1.3968156054033898</v>
      </c>
      <c r="F12" s="13">
        <f t="shared" si="0"/>
        <v>1.8595483197714202</v>
      </c>
      <c r="G12" s="14">
        <f t="shared" si="0"/>
        <v>2.306005626451224</v>
      </c>
      <c r="H12" s="13">
        <f t="shared" si="0"/>
        <v>2.8964677767362446</v>
      </c>
      <c r="I12" s="13">
        <f t="shared" si="0"/>
        <v>3.3553806133568287</v>
      </c>
      <c r="J12" s="13">
        <f t="shared" si="0"/>
        <v>4.500761860981584</v>
      </c>
      <c r="K12" s="84">
        <f t="shared" si="0"/>
        <v>5.041365511715412</v>
      </c>
    </row>
    <row r="13" spans="1:11" s="10" customFormat="1" ht="15" customHeight="1">
      <c r="A13" s="10">
        <v>9</v>
      </c>
      <c r="B13" s="80">
        <v>9</v>
      </c>
      <c r="C13" s="13">
        <f t="shared" si="0"/>
        <v>0.2609556304378202</v>
      </c>
      <c r="D13" s="13">
        <f t="shared" si="0"/>
        <v>0.7027222181932302</v>
      </c>
      <c r="E13" s="13">
        <f t="shared" si="0"/>
        <v>1.3830288025928894</v>
      </c>
      <c r="F13" s="13">
        <f t="shared" si="0"/>
        <v>1.83311385626439</v>
      </c>
      <c r="G13" s="14">
        <f t="shared" si="0"/>
        <v>2.262158886878751</v>
      </c>
      <c r="H13" s="13">
        <f t="shared" si="0"/>
        <v>2.821434463839978</v>
      </c>
      <c r="I13" s="13">
        <f t="shared" si="0"/>
        <v>3.249842848163098</v>
      </c>
      <c r="J13" s="13">
        <f t="shared" si="0"/>
        <v>4.296889528632164</v>
      </c>
      <c r="K13" s="84">
        <f t="shared" si="0"/>
        <v>4.7808862291276455</v>
      </c>
    </row>
    <row r="14" spans="2:11" s="10" customFormat="1" ht="15" customHeight="1">
      <c r="B14" s="80"/>
      <c r="C14" s="13"/>
      <c r="D14" s="13"/>
      <c r="E14" s="13"/>
      <c r="F14" s="13"/>
      <c r="G14" s="14"/>
      <c r="H14" s="13"/>
      <c r="I14" s="13"/>
      <c r="J14" s="13"/>
      <c r="K14" s="84"/>
    </row>
    <row r="15" spans="1:11" s="10" customFormat="1" ht="15" customHeight="1">
      <c r="A15" s="10">
        <v>10</v>
      </c>
      <c r="B15" s="80">
        <v>10</v>
      </c>
      <c r="C15" s="13">
        <f t="shared" si="0"/>
        <v>0.26018483367806766</v>
      </c>
      <c r="D15" s="13">
        <f t="shared" si="0"/>
        <v>0.6998118351475568</v>
      </c>
      <c r="E15" s="13">
        <f t="shared" si="0"/>
        <v>1.3721842151426245</v>
      </c>
      <c r="F15" s="13">
        <f t="shared" si="0"/>
        <v>1.8124615053238813</v>
      </c>
      <c r="G15" s="14">
        <f t="shared" si="0"/>
        <v>2.228139237558935</v>
      </c>
      <c r="H15" s="13">
        <f t="shared" si="0"/>
        <v>2.7637724997475743</v>
      </c>
      <c r="I15" s="13">
        <f t="shared" si="0"/>
        <v>3.1692616175860167</v>
      </c>
      <c r="J15" s="13">
        <f t="shared" si="0"/>
        <v>4.143657861277461</v>
      </c>
      <c r="K15" s="84">
        <f t="shared" si="0"/>
        <v>4.586763679981232</v>
      </c>
    </row>
    <row r="16" spans="1:11" s="10" customFormat="1" ht="15" customHeight="1">
      <c r="A16" s="10">
        <v>11</v>
      </c>
      <c r="B16" s="80">
        <v>11</v>
      </c>
      <c r="C16" s="13">
        <f aca="true" t="shared" si="1" ref="C16:K34">TINV(C$1,$A16)</f>
        <v>0.2595561454654671</v>
      </c>
      <c r="D16" s="13">
        <f t="shared" si="1"/>
        <v>0.6974448751861928</v>
      </c>
      <c r="E16" s="13">
        <f t="shared" si="1"/>
        <v>1.36343032863806</v>
      </c>
      <c r="F16" s="13">
        <f t="shared" si="1"/>
        <v>1.7958836906473152</v>
      </c>
      <c r="G16" s="14">
        <f t="shared" si="1"/>
        <v>2.200986273237504</v>
      </c>
      <c r="H16" s="13">
        <f t="shared" si="1"/>
        <v>2.7180794859305024</v>
      </c>
      <c r="I16" s="13">
        <f t="shared" si="1"/>
        <v>3.105815267190337</v>
      </c>
      <c r="J16" s="13">
        <f t="shared" si="1"/>
        <v>4.024768713861704</v>
      </c>
      <c r="K16" s="84">
        <f t="shared" si="0"/>
        <v>4.436878953129053</v>
      </c>
    </row>
    <row r="17" spans="1:11" s="10" customFormat="1" ht="15" customHeight="1">
      <c r="A17" s="10">
        <v>12</v>
      </c>
      <c r="B17" s="80">
        <v>12</v>
      </c>
      <c r="C17" s="13">
        <f t="shared" si="1"/>
        <v>0.2590326175777591</v>
      </c>
      <c r="D17" s="13">
        <f t="shared" si="1"/>
        <v>0.6954826403671177</v>
      </c>
      <c r="E17" s="13">
        <f t="shared" si="1"/>
        <v>1.3562180356530007</v>
      </c>
      <c r="F17" s="13">
        <f t="shared" si="1"/>
        <v>1.78228674485581</v>
      </c>
      <c r="G17" s="14">
        <f t="shared" si="1"/>
        <v>2.17881279240828</v>
      </c>
      <c r="H17" s="13">
        <f t="shared" si="1"/>
        <v>2.6809902919922024</v>
      </c>
      <c r="I17" s="13">
        <f t="shared" si="1"/>
        <v>3.0545379559043795</v>
      </c>
      <c r="J17" s="13">
        <f t="shared" si="1"/>
        <v>3.9295991882681847</v>
      </c>
      <c r="K17" s="84">
        <f t="shared" si="0"/>
        <v>4.317844286561012</v>
      </c>
    </row>
    <row r="18" spans="1:11" s="10" customFormat="1" ht="15" customHeight="1">
      <c r="A18" s="10">
        <v>13</v>
      </c>
      <c r="B18" s="80">
        <v>13</v>
      </c>
      <c r="C18" s="13">
        <f t="shared" si="1"/>
        <v>0.2585909442132106</v>
      </c>
      <c r="D18" s="13">
        <f t="shared" si="1"/>
        <v>0.6938296337466454</v>
      </c>
      <c r="E18" s="13">
        <f t="shared" si="1"/>
        <v>1.3501721696229652</v>
      </c>
      <c r="F18" s="13">
        <f t="shared" si="1"/>
        <v>1.770931703504175</v>
      </c>
      <c r="G18" s="14">
        <f t="shared" si="1"/>
        <v>2.160368239856325</v>
      </c>
      <c r="H18" s="13">
        <f t="shared" si="1"/>
        <v>2.650303940754384</v>
      </c>
      <c r="I18" s="13">
        <f t="shared" si="1"/>
        <v>3.0122828320600092</v>
      </c>
      <c r="J18" s="13">
        <f t="shared" si="1"/>
        <v>3.8520374801009893</v>
      </c>
      <c r="K18" s="84">
        <f t="shared" si="0"/>
        <v>4.220928531140089</v>
      </c>
    </row>
    <row r="19" spans="1:11" s="10" customFormat="1" ht="15" customHeight="1">
      <c r="A19" s="10">
        <v>14</v>
      </c>
      <c r="B19" s="80">
        <v>14</v>
      </c>
      <c r="C19" s="13">
        <f t="shared" si="1"/>
        <v>0.2582123670435976</v>
      </c>
      <c r="D19" s="13">
        <f t="shared" si="1"/>
        <v>0.6924170747879543</v>
      </c>
      <c r="E19" s="13">
        <f t="shared" si="1"/>
        <v>1.3450312508211937</v>
      </c>
      <c r="F19" s="13">
        <f t="shared" si="1"/>
        <v>1.7613092495594174</v>
      </c>
      <c r="G19" s="14">
        <f t="shared" si="1"/>
        <v>2.144788595614955</v>
      </c>
      <c r="H19" s="13">
        <f t="shared" si="1"/>
        <v>2.624492481118068</v>
      </c>
      <c r="I19" s="13">
        <f t="shared" si="1"/>
        <v>2.976848918478936</v>
      </c>
      <c r="J19" s="13">
        <f t="shared" si="1"/>
        <v>3.7874269764870405</v>
      </c>
      <c r="K19" s="84">
        <f t="shared" si="0"/>
        <v>4.140310920774937</v>
      </c>
    </row>
    <row r="20" spans="2:11" s="10" customFormat="1" ht="15" customHeight="1">
      <c r="B20" s="80"/>
      <c r="C20" s="13"/>
      <c r="D20" s="13"/>
      <c r="E20" s="13"/>
      <c r="F20" s="13"/>
      <c r="G20" s="14"/>
      <c r="H20" s="13"/>
      <c r="I20" s="13"/>
      <c r="J20" s="13"/>
      <c r="K20" s="84"/>
    </row>
    <row r="21" spans="1:11" s="10" customFormat="1" ht="15" customHeight="1">
      <c r="A21" s="10">
        <v>15</v>
      </c>
      <c r="B21" s="80">
        <v>15</v>
      </c>
      <c r="C21" s="13">
        <f t="shared" si="1"/>
        <v>0.25788494895095937</v>
      </c>
      <c r="D21" s="13">
        <f t="shared" si="1"/>
        <v>0.6911966465850128</v>
      </c>
      <c r="E21" s="13">
        <f t="shared" si="1"/>
        <v>1.3406054222286912</v>
      </c>
      <c r="F21" s="13">
        <f t="shared" si="1"/>
        <v>1.7530510376673192</v>
      </c>
      <c r="G21" s="14">
        <f t="shared" si="1"/>
        <v>2.131450855813455</v>
      </c>
      <c r="H21" s="13">
        <f t="shared" si="1"/>
        <v>2.6024827093351632</v>
      </c>
      <c r="I21" s="13">
        <f t="shared" si="1"/>
        <v>2.9467264539562166</v>
      </c>
      <c r="J21" s="13">
        <f t="shared" si="1"/>
        <v>3.732857294380665</v>
      </c>
      <c r="K21" s="84">
        <f t="shared" si="0"/>
        <v>4.0727900341153145</v>
      </c>
    </row>
    <row r="22" spans="1:11" s="10" customFormat="1" ht="15" customHeight="1">
      <c r="A22" s="10">
        <v>16</v>
      </c>
      <c r="B22" s="80">
        <v>16</v>
      </c>
      <c r="C22" s="13">
        <f t="shared" si="1"/>
        <v>0.2575990265540895</v>
      </c>
      <c r="D22" s="13">
        <f t="shared" si="1"/>
        <v>0.6901325377839385</v>
      </c>
      <c r="E22" s="13">
        <f t="shared" si="1"/>
        <v>1.3367571227718145</v>
      </c>
      <c r="F22" s="13">
        <f t="shared" si="1"/>
        <v>1.7458842194173485</v>
      </c>
      <c r="G22" s="14">
        <f t="shared" si="1"/>
        <v>2.1199048205744475</v>
      </c>
      <c r="H22" s="13">
        <f t="shared" si="1"/>
        <v>2.5834924599621445</v>
      </c>
      <c r="I22" s="13">
        <f t="shared" si="1"/>
        <v>2.9207876650616527</v>
      </c>
      <c r="J22" s="13">
        <f t="shared" si="1"/>
        <v>3.6861456464976072</v>
      </c>
      <c r="K22" s="84">
        <f t="shared" si="0"/>
        <v>4.014873411506414</v>
      </c>
    </row>
    <row r="23" spans="1:11" s="10" customFormat="1" ht="15" customHeight="1">
      <c r="A23" s="10">
        <v>17</v>
      </c>
      <c r="B23" s="80">
        <v>17</v>
      </c>
      <c r="C23" s="13">
        <f t="shared" si="1"/>
        <v>0.2573472102085361</v>
      </c>
      <c r="D23" s="13">
        <f t="shared" si="1"/>
        <v>0.6891946213727351</v>
      </c>
      <c r="E23" s="13">
        <f t="shared" si="1"/>
        <v>1.3333794868231053</v>
      </c>
      <c r="F23" s="13">
        <f t="shared" si="1"/>
        <v>1.7396064322383609</v>
      </c>
      <c r="G23" s="14">
        <f t="shared" si="1"/>
        <v>2.1098185243317857</v>
      </c>
      <c r="H23" s="13">
        <f t="shared" si="1"/>
        <v>2.566939656389877</v>
      </c>
      <c r="I23" s="13">
        <f t="shared" si="1"/>
        <v>2.898232196457684</v>
      </c>
      <c r="J23" s="13">
        <f t="shared" si="1"/>
        <v>3.645764081738889</v>
      </c>
      <c r="K23" s="84">
        <f t="shared" si="1"/>
        <v>3.9651058614254</v>
      </c>
    </row>
    <row r="24" spans="1:11" s="10" customFormat="1" ht="15" customHeight="1">
      <c r="A24" s="10">
        <v>18</v>
      </c>
      <c r="B24" s="80">
        <v>18</v>
      </c>
      <c r="C24" s="13">
        <f t="shared" si="1"/>
        <v>0.25712324713822454</v>
      </c>
      <c r="D24" s="13">
        <f t="shared" si="1"/>
        <v>0.6883635705889901</v>
      </c>
      <c r="E24" s="13">
        <f t="shared" si="1"/>
        <v>1.330390659859404</v>
      </c>
      <c r="F24" s="13">
        <f t="shared" si="1"/>
        <v>1.7340630620310549</v>
      </c>
      <c r="G24" s="14">
        <f t="shared" si="1"/>
        <v>2.1009236661484465</v>
      </c>
      <c r="H24" s="13">
        <f t="shared" si="1"/>
        <v>2.5523786462144926</v>
      </c>
      <c r="I24" s="13">
        <f t="shared" si="1"/>
        <v>2.878441591747105</v>
      </c>
      <c r="J24" s="13">
        <f t="shared" si="1"/>
        <v>3.6104756873100996</v>
      </c>
      <c r="K24" s="84">
        <f t="shared" si="1"/>
        <v>3.9217411540448666</v>
      </c>
    </row>
    <row r="25" spans="1:11" s="10" customFormat="1" ht="15" customHeight="1">
      <c r="A25" s="10">
        <v>19</v>
      </c>
      <c r="B25" s="80">
        <v>19</v>
      </c>
      <c r="C25" s="13">
        <f t="shared" si="1"/>
        <v>0.2569231583038345</v>
      </c>
      <c r="D25" s="13">
        <f t="shared" si="1"/>
        <v>0.687621195538668</v>
      </c>
      <c r="E25" s="13">
        <f t="shared" si="1"/>
        <v>1.3277281141199637</v>
      </c>
      <c r="F25" s="13">
        <f t="shared" si="1"/>
        <v>1.7291313270106912</v>
      </c>
      <c r="G25" s="14">
        <f t="shared" si="1"/>
        <v>2.0930247046635486</v>
      </c>
      <c r="H25" s="13">
        <f t="shared" si="1"/>
        <v>2.5394820113433525</v>
      </c>
      <c r="I25" s="13">
        <f t="shared" si="1"/>
        <v>2.860942913684994</v>
      </c>
      <c r="J25" s="13">
        <f t="shared" si="1"/>
        <v>3.5793345887213945</v>
      </c>
      <c r="K25" s="84">
        <f t="shared" si="1"/>
        <v>3.883324097841978</v>
      </c>
    </row>
    <row r="26" spans="2:11" s="10" customFormat="1" ht="15" customHeight="1">
      <c r="B26" s="80"/>
      <c r="C26" s="13"/>
      <c r="D26" s="13"/>
      <c r="E26" s="13"/>
      <c r="F26" s="13"/>
      <c r="G26" s="14"/>
      <c r="H26" s="13"/>
      <c r="I26" s="13"/>
      <c r="J26" s="13"/>
      <c r="K26" s="84"/>
    </row>
    <row r="27" spans="1:11" s="10" customFormat="1" ht="15" customHeight="1">
      <c r="A27" s="10">
        <v>20</v>
      </c>
      <c r="B27" s="80">
        <v>20</v>
      </c>
      <c r="C27" s="13">
        <f t="shared" si="1"/>
        <v>0.25674239623185713</v>
      </c>
      <c r="D27" s="13">
        <f t="shared" si="1"/>
        <v>0.6869544222354307</v>
      </c>
      <c r="E27" s="13">
        <f t="shared" si="1"/>
        <v>1.3253406905278098</v>
      </c>
      <c r="F27" s="13">
        <f t="shared" si="1"/>
        <v>1.724718003970338</v>
      </c>
      <c r="G27" s="14">
        <f t="shared" si="1"/>
        <v>2.085962478304282</v>
      </c>
      <c r="H27" s="13">
        <f t="shared" si="1"/>
        <v>2.527976903365925</v>
      </c>
      <c r="I27" s="13">
        <f t="shared" si="1"/>
        <v>2.8453359846025705</v>
      </c>
      <c r="J27" s="13">
        <f t="shared" si="1"/>
        <v>3.551831468939781</v>
      </c>
      <c r="K27" s="84">
        <f t="shared" si="1"/>
        <v>3.849563654512167</v>
      </c>
    </row>
    <row r="28" spans="1:11" s="10" customFormat="1" ht="15" customHeight="1">
      <c r="A28" s="10">
        <v>21</v>
      </c>
      <c r="B28" s="80">
        <v>21</v>
      </c>
      <c r="C28" s="13">
        <f aca="true" t="shared" si="2" ref="C28:K43">TINV(C$1,$A28)</f>
        <v>0.2565798240539152</v>
      </c>
      <c r="D28" s="13">
        <f t="shared" si="2"/>
        <v>0.6863524504296947</v>
      </c>
      <c r="E28" s="13">
        <f t="shared" si="2"/>
        <v>1.3231874618213624</v>
      </c>
      <c r="F28" s="13">
        <f t="shared" si="2"/>
        <v>1.7207435121235903</v>
      </c>
      <c r="G28" s="14">
        <f t="shared" si="2"/>
        <v>2.079614205285907</v>
      </c>
      <c r="H28" s="13">
        <f t="shared" si="2"/>
        <v>2.5176450435537845</v>
      </c>
      <c r="I28" s="13">
        <f t="shared" si="2"/>
        <v>2.8313661459833384</v>
      </c>
      <c r="J28" s="13">
        <f t="shared" si="2"/>
        <v>3.5270932130515575</v>
      </c>
      <c r="K28" s="84">
        <f t="shared" si="1"/>
        <v>3.819295670837164</v>
      </c>
    </row>
    <row r="29" spans="1:11" s="10" customFormat="1" ht="15" customHeight="1">
      <c r="A29" s="10">
        <v>22</v>
      </c>
      <c r="B29" s="80">
        <v>22</v>
      </c>
      <c r="C29" s="13">
        <f t="shared" si="2"/>
        <v>0.2564320311648771</v>
      </c>
      <c r="D29" s="13">
        <f t="shared" si="2"/>
        <v>0.6858050483060651</v>
      </c>
      <c r="E29" s="13">
        <f t="shared" si="2"/>
        <v>1.3212365956860594</v>
      </c>
      <c r="F29" s="13">
        <f t="shared" si="2"/>
        <v>1.717144186841324</v>
      </c>
      <c r="G29" s="14">
        <f t="shared" si="2"/>
        <v>2.0738752937177196</v>
      </c>
      <c r="H29" s="13">
        <f t="shared" si="2"/>
        <v>2.508322722860612</v>
      </c>
      <c r="I29" s="13">
        <f t="shared" si="2"/>
        <v>2.8187605494167656</v>
      </c>
      <c r="J29" s="13">
        <f t="shared" si="2"/>
        <v>3.50497430190444</v>
      </c>
      <c r="K29" s="84">
        <f t="shared" si="1"/>
        <v>3.7922291085124016</v>
      </c>
    </row>
    <row r="30" spans="1:11" s="10" customFormat="1" ht="15" customHeight="1">
      <c r="A30" s="10">
        <v>23</v>
      </c>
      <c r="B30" s="80">
        <v>23</v>
      </c>
      <c r="C30" s="13">
        <f t="shared" si="2"/>
        <v>0.2562967438279884</v>
      </c>
      <c r="D30" s="13">
        <f t="shared" si="2"/>
        <v>0.6853065315226559</v>
      </c>
      <c r="E30" s="13">
        <f t="shared" si="2"/>
        <v>1.3194608072808478</v>
      </c>
      <c r="F30" s="13">
        <f t="shared" si="2"/>
        <v>1.7138700059149414</v>
      </c>
      <c r="G30" s="14">
        <f t="shared" si="2"/>
        <v>2.068654794129543</v>
      </c>
      <c r="H30" s="13">
        <f t="shared" si="2"/>
        <v>2.4998735170811415</v>
      </c>
      <c r="I30" s="13">
        <f t="shared" si="2"/>
        <v>2.8073372959624976</v>
      </c>
      <c r="J30" s="13">
        <f t="shared" si="2"/>
        <v>3.4849654184654355</v>
      </c>
      <c r="K30" s="84">
        <f t="shared" si="1"/>
        <v>3.7676363717764616</v>
      </c>
    </row>
    <row r="31" spans="1:11" s="10" customFormat="1" ht="15" customHeight="1">
      <c r="A31" s="10">
        <v>24</v>
      </c>
      <c r="B31" s="80">
        <v>24</v>
      </c>
      <c r="C31" s="13">
        <f t="shared" si="2"/>
        <v>0.25617339360906044</v>
      </c>
      <c r="D31" s="13">
        <f t="shared" si="2"/>
        <v>0.684849510435015</v>
      </c>
      <c r="E31" s="13">
        <f t="shared" si="2"/>
        <v>1.3178350855014287</v>
      </c>
      <c r="F31" s="13">
        <f t="shared" si="2"/>
        <v>1.7108823158196174</v>
      </c>
      <c r="G31" s="14">
        <f t="shared" si="2"/>
        <v>2.0638981368392706</v>
      </c>
      <c r="H31" s="13">
        <f t="shared" si="2"/>
        <v>2.492161002010107</v>
      </c>
      <c r="I31" s="13">
        <f t="shared" si="2"/>
        <v>2.7969508664682508</v>
      </c>
      <c r="J31" s="13">
        <f t="shared" si="2"/>
        <v>3.466775524429977</v>
      </c>
      <c r="K31" s="84">
        <f t="shared" si="1"/>
        <v>3.7453719414770603</v>
      </c>
    </row>
    <row r="32" spans="2:11" s="10" customFormat="1" ht="15" customHeight="1">
      <c r="B32" s="80"/>
      <c r="C32" s="13"/>
      <c r="D32" s="13"/>
      <c r="E32" s="13"/>
      <c r="F32" s="13"/>
      <c r="G32" s="14"/>
      <c r="H32" s="13"/>
      <c r="I32" s="13"/>
      <c r="J32" s="13"/>
      <c r="K32" s="84"/>
    </row>
    <row r="33" spans="1:11" s="10" customFormat="1" ht="15" customHeight="1">
      <c r="A33" s="10">
        <v>25</v>
      </c>
      <c r="B33" s="80">
        <v>25</v>
      </c>
      <c r="C33" s="13">
        <f t="shared" si="2"/>
        <v>0.2560597067713388</v>
      </c>
      <c r="D33" s="13">
        <f t="shared" si="2"/>
        <v>0.6844300060038222</v>
      </c>
      <c r="E33" s="13">
        <f t="shared" si="2"/>
        <v>1.3163457879272755</v>
      </c>
      <c r="F33" s="13">
        <f t="shared" si="2"/>
        <v>1.708140189293772</v>
      </c>
      <c r="G33" s="14">
        <f t="shared" si="2"/>
        <v>2.0595371097442694</v>
      </c>
      <c r="H33" s="13">
        <f t="shared" si="2"/>
        <v>2.485103323124349</v>
      </c>
      <c r="I33" s="13">
        <f t="shared" si="2"/>
        <v>2.787437551887706</v>
      </c>
      <c r="J33" s="13">
        <f t="shared" si="2"/>
        <v>3.4501863410696387</v>
      </c>
      <c r="K33" s="84">
        <f t="shared" si="1"/>
        <v>3.7251447793096304</v>
      </c>
    </row>
    <row r="34" spans="1:11" s="10" customFormat="1" ht="15" customHeight="1">
      <c r="A34" s="10">
        <v>26</v>
      </c>
      <c r="B34" s="80">
        <v>26</v>
      </c>
      <c r="C34" s="13">
        <f t="shared" si="2"/>
        <v>0.25595454644644633</v>
      </c>
      <c r="D34" s="13">
        <f t="shared" si="2"/>
        <v>0.6840429023213801</v>
      </c>
      <c r="E34" s="13">
        <f t="shared" si="2"/>
        <v>1.3149724509275984</v>
      </c>
      <c r="F34" s="13">
        <f t="shared" si="2"/>
        <v>1.705616341496352</v>
      </c>
      <c r="G34" s="14">
        <f t="shared" si="2"/>
        <v>2.0555307855829597</v>
      </c>
      <c r="H34" s="13">
        <f t="shared" si="2"/>
        <v>2.478627720847726</v>
      </c>
      <c r="I34" s="13">
        <f t="shared" si="2"/>
        <v>2.7787245926447213</v>
      </c>
      <c r="J34" s="13">
        <f t="shared" si="2"/>
        <v>3.4349795896559954</v>
      </c>
      <c r="K34" s="84">
        <f t="shared" si="1"/>
        <v>3.7066638469696045</v>
      </c>
    </row>
    <row r="35" spans="1:11" s="10" customFormat="1" ht="15" customHeight="1">
      <c r="A35" s="10">
        <v>27</v>
      </c>
      <c r="B35" s="80">
        <v>27</v>
      </c>
      <c r="C35" s="13">
        <f t="shared" si="2"/>
        <v>0.25585791263438296</v>
      </c>
      <c r="D35" s="13">
        <f t="shared" si="2"/>
        <v>0.6836853572167456</v>
      </c>
      <c r="E35" s="13">
        <f t="shared" si="2"/>
        <v>1.3137037058186252</v>
      </c>
      <c r="F35" s="13">
        <f t="shared" si="2"/>
        <v>1.7032880350598134</v>
      </c>
      <c r="G35" s="14">
        <f t="shared" si="2"/>
        <v>2.051829142146744</v>
      </c>
      <c r="H35" s="13">
        <f t="shared" si="2"/>
        <v>2.4726614356040955</v>
      </c>
      <c r="I35" s="13">
        <f t="shared" si="2"/>
        <v>2.7706846594810486</v>
      </c>
      <c r="J35" s="13">
        <f t="shared" si="2"/>
        <v>3.421009751036763</v>
      </c>
      <c r="K35" s="84">
        <f t="shared" si="2"/>
        <v>3.6894925870001316</v>
      </c>
    </row>
    <row r="36" spans="1:11" s="10" customFormat="1" ht="15" customHeight="1">
      <c r="A36" s="10">
        <v>28</v>
      </c>
      <c r="B36" s="80">
        <v>28</v>
      </c>
      <c r="C36" s="13">
        <f t="shared" si="2"/>
        <v>0.25576753159839427</v>
      </c>
      <c r="D36" s="13">
        <f t="shared" si="2"/>
        <v>0.6833528232164099</v>
      </c>
      <c r="E36" s="13">
        <f t="shared" si="2"/>
        <v>1.3125259101798292</v>
      </c>
      <c r="F36" s="13">
        <f t="shared" si="2"/>
        <v>1.7011302588798571</v>
      </c>
      <c r="G36" s="14">
        <f t="shared" si="2"/>
        <v>2.0484094420680776</v>
      </c>
      <c r="H36" s="13">
        <f t="shared" si="2"/>
        <v>2.467140802764334</v>
      </c>
      <c r="I36" s="13">
        <f t="shared" si="2"/>
        <v>2.7632631827145815</v>
      </c>
      <c r="J36" s="13">
        <f t="shared" si="2"/>
        <v>3.4082040656358004</v>
      </c>
      <c r="K36" s="84">
        <f t="shared" si="2"/>
        <v>3.673922037705779</v>
      </c>
    </row>
    <row r="37" spans="1:11" s="10" customFormat="1" ht="15" customHeight="1">
      <c r="A37" s="10">
        <v>29</v>
      </c>
      <c r="B37" s="80">
        <v>29</v>
      </c>
      <c r="C37" s="13">
        <f t="shared" si="2"/>
        <v>0.2556839717726689</v>
      </c>
      <c r="D37" s="13">
        <f t="shared" si="2"/>
        <v>0.6830441634519957</v>
      </c>
      <c r="E37" s="13">
        <f t="shared" si="2"/>
        <v>1.3114345165377017</v>
      </c>
      <c r="F37" s="13">
        <f t="shared" si="2"/>
        <v>1.6991270967992023</v>
      </c>
      <c r="G37" s="14">
        <f t="shared" si="2"/>
        <v>2.0452307580853812</v>
      </c>
      <c r="H37" s="13">
        <f t="shared" si="2"/>
        <v>2.462020347593352</v>
      </c>
      <c r="I37" s="13">
        <f t="shared" si="2"/>
        <v>2.756387402769178</v>
      </c>
      <c r="J37" s="13">
        <f t="shared" si="2"/>
        <v>3.3962714951485395</v>
      </c>
      <c r="K37" s="84">
        <f t="shared" si="2"/>
        <v>3.659515641629696</v>
      </c>
    </row>
    <row r="38" spans="2:11" s="10" customFormat="1" ht="15" customHeight="1">
      <c r="B38" s="80"/>
      <c r="C38" s="13"/>
      <c r="D38" s="13"/>
      <c r="E38" s="13"/>
      <c r="F38" s="13"/>
      <c r="G38" s="14"/>
      <c r="H38" s="13"/>
      <c r="I38" s="13"/>
      <c r="J38" s="13"/>
      <c r="K38" s="84"/>
    </row>
    <row r="39" spans="1:11" s="10" customFormat="1" ht="15" customHeight="1">
      <c r="A39" s="10">
        <v>30</v>
      </c>
      <c r="B39" s="80">
        <v>30</v>
      </c>
      <c r="C39" s="13">
        <f t="shared" si="2"/>
        <v>0.25560552785464097</v>
      </c>
      <c r="D39" s="13">
        <f t="shared" si="2"/>
        <v>0.6827553988841828</v>
      </c>
      <c r="E39" s="13">
        <f t="shared" si="2"/>
        <v>1.310415882471716</v>
      </c>
      <c r="F39" s="13">
        <f t="shared" si="2"/>
        <v>1.6972603589238133</v>
      </c>
      <c r="G39" s="14">
        <f t="shared" si="2"/>
        <v>2.0422703528311104</v>
      </c>
      <c r="H39" s="13">
        <f t="shared" si="2"/>
        <v>2.45726369030308</v>
      </c>
      <c r="I39" s="13">
        <f t="shared" si="2"/>
        <v>2.7499845600686967</v>
      </c>
      <c r="J39" s="13">
        <f t="shared" si="2"/>
        <v>3.3852120395749807</v>
      </c>
      <c r="K39" s="84">
        <f t="shared" si="2"/>
        <v>3.6459823604673147</v>
      </c>
    </row>
    <row r="40" spans="1:11" s="10" customFormat="1" ht="15" customHeight="1">
      <c r="A40" s="10">
        <v>40</v>
      </c>
      <c r="B40" s="80">
        <v>40</v>
      </c>
      <c r="C40" s="13">
        <f t="shared" si="2"/>
        <v>0.2550387989685987</v>
      </c>
      <c r="D40" s="13">
        <f t="shared" si="2"/>
        <v>0.6806726560171228</v>
      </c>
      <c r="E40" s="13">
        <f t="shared" si="2"/>
        <v>1.3030762602284085</v>
      </c>
      <c r="F40" s="13">
        <f t="shared" si="2"/>
        <v>1.683852133282926</v>
      </c>
      <c r="G40" s="14">
        <f t="shared" si="2"/>
        <v>2.0210745788062923</v>
      </c>
      <c r="H40" s="13">
        <f t="shared" si="2"/>
        <v>2.42325768340379</v>
      </c>
      <c r="I40" s="13">
        <f t="shared" si="2"/>
        <v>2.704455255297944</v>
      </c>
      <c r="J40" s="13">
        <f t="shared" si="2"/>
        <v>3.306922735646367</v>
      </c>
      <c r="K40" s="84">
        <f t="shared" si="2"/>
        <v>3.550958354026079</v>
      </c>
    </row>
    <row r="41" spans="1:11" s="10" customFormat="1" ht="15" customHeight="1">
      <c r="A41" s="10">
        <v>60</v>
      </c>
      <c r="B41" s="80">
        <v>60</v>
      </c>
      <c r="C41" s="13">
        <f t="shared" si="2"/>
        <v>0.2544732069509337</v>
      </c>
      <c r="D41" s="13">
        <f t="shared" si="2"/>
        <v>0.6786007133996463</v>
      </c>
      <c r="E41" s="13">
        <f t="shared" si="2"/>
        <v>1.295820766245015</v>
      </c>
      <c r="F41" s="13">
        <f t="shared" si="2"/>
        <v>1.6706485439499374</v>
      </c>
      <c r="G41" s="14">
        <f t="shared" si="2"/>
        <v>2.0002971723442897</v>
      </c>
      <c r="H41" s="13">
        <f t="shared" si="2"/>
        <v>2.3901156964711845</v>
      </c>
      <c r="I41" s="13">
        <f t="shared" si="2"/>
        <v>2.660272002685815</v>
      </c>
      <c r="J41" s="13">
        <f t="shared" si="2"/>
        <v>3.2316893339157104</v>
      </c>
      <c r="K41" s="84">
        <f t="shared" si="2"/>
        <v>3.46015440300107</v>
      </c>
    </row>
    <row r="42" spans="1:11" s="10" customFormat="1" ht="15" customHeight="1">
      <c r="A42" s="10">
        <v>120</v>
      </c>
      <c r="B42" s="80">
        <v>120</v>
      </c>
      <c r="C42" s="13">
        <f t="shared" si="2"/>
        <v>0.25390932023583446</v>
      </c>
      <c r="D42" s="13">
        <f t="shared" si="2"/>
        <v>0.676540139465942</v>
      </c>
      <c r="E42" s="13">
        <f t="shared" si="2"/>
        <v>1.2886459899164038</v>
      </c>
      <c r="F42" s="13">
        <f t="shared" si="2"/>
        <v>1.6576495909248479</v>
      </c>
      <c r="G42" s="14">
        <f t="shared" si="2"/>
        <v>1.979929038498085</v>
      </c>
      <c r="H42" s="13">
        <f t="shared" si="2"/>
        <v>2.3578286345582455</v>
      </c>
      <c r="I42" s="13">
        <f t="shared" si="2"/>
        <v>2.6174166123382747</v>
      </c>
      <c r="J42" s="13">
        <f t="shared" si="2"/>
        <v>3.159511834383011</v>
      </c>
      <c r="K42" s="84">
        <f t="shared" si="2"/>
        <v>3.3734249882400036</v>
      </c>
    </row>
    <row r="43" spans="1:11" s="85" customFormat="1" ht="15" customHeight="1">
      <c r="A43" s="85">
        <v>999999</v>
      </c>
      <c r="B43" s="86" t="s">
        <v>18</v>
      </c>
      <c r="C43" s="87">
        <f t="shared" si="2"/>
        <v>0.25334713882330107</v>
      </c>
      <c r="D43" s="87">
        <f t="shared" si="2"/>
        <v>0.6744903657818213</v>
      </c>
      <c r="E43" s="87">
        <f t="shared" si="2"/>
        <v>1.2815530681109522</v>
      </c>
      <c r="F43" s="87">
        <f t="shared" si="2"/>
        <v>1.6448552742076572</v>
      </c>
      <c r="G43" s="88">
        <f t="shared" si="2"/>
        <v>1.9599656297941692</v>
      </c>
      <c r="H43" s="87">
        <f t="shared" si="2"/>
        <v>2.3263510229298845</v>
      </c>
      <c r="I43" s="87">
        <f t="shared" si="2"/>
        <v>2.5758345145732164</v>
      </c>
      <c r="J43" s="87">
        <f t="shared" si="2"/>
        <v>3.0902447178959846</v>
      </c>
      <c r="K43" s="89">
        <f t="shared" si="2"/>
        <v>3.2904790714383125</v>
      </c>
    </row>
  </sheetData>
  <printOptions horizontalCentered="1"/>
  <pageMargins left="0.7" right="0.7" top="1" bottom="1" header="0.5" footer="0.5"/>
  <pageSetup horizontalDpi="300" verticalDpi="300" orientation="portrait" r:id="rId1"/>
  <headerFooter alignWithMargins="0">
    <oddFooter>&amp;R&amp;9Appendix E: Tables -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pane xSplit="2" ySplit="3" topLeftCell="K4" activePane="bottomRight" state="frozen"/>
      <selection pane="topLeft" activeCell="J3" sqref="J3"/>
      <selection pane="topRight" activeCell="J3" sqref="J3"/>
      <selection pane="bottomLeft" activeCell="J3" sqref="J3"/>
      <selection pane="bottomRight" activeCell="J3" sqref="J3"/>
    </sheetView>
  </sheetViews>
  <sheetFormatPr defaultColWidth="9.140625" defaultRowHeight="12.75"/>
  <cols>
    <col min="1" max="1" width="0" style="0" hidden="1" customWidth="1"/>
    <col min="2" max="2" width="5.28125" style="80" customWidth="1"/>
    <col min="3" max="6" width="10.7109375" style="15" customWidth="1"/>
    <col min="7" max="7" width="10.7109375" style="16" customWidth="1"/>
    <col min="8" max="16" width="10.7109375" style="15" customWidth="1"/>
  </cols>
  <sheetData>
    <row r="1" spans="3:16" ht="12.75" hidden="1">
      <c r="C1" s="15">
        <v>0.995</v>
      </c>
      <c r="D1" s="15">
        <v>0.99</v>
      </c>
      <c r="E1" s="15">
        <v>0.975</v>
      </c>
      <c r="F1" s="15">
        <v>0.95</v>
      </c>
      <c r="G1" s="16">
        <v>0.9</v>
      </c>
      <c r="H1" s="15">
        <v>0.75</v>
      </c>
      <c r="I1" s="15">
        <v>0.5</v>
      </c>
      <c r="J1" s="15">
        <v>0.25</v>
      </c>
      <c r="K1" s="15">
        <v>0.1</v>
      </c>
      <c r="L1" s="15">
        <v>0.05</v>
      </c>
      <c r="M1" s="15">
        <v>0.025</v>
      </c>
      <c r="N1" s="15">
        <v>0.01</v>
      </c>
      <c r="O1" s="15">
        <v>0.005</v>
      </c>
      <c r="P1" s="15">
        <v>0.001</v>
      </c>
    </row>
    <row r="2" spans="1:16" s="18" customFormat="1" ht="27" customHeight="1">
      <c r="A2" s="17"/>
      <c r="B2" s="50"/>
      <c r="C2" s="17" t="s">
        <v>19</v>
      </c>
      <c r="D2" s="19"/>
      <c r="E2" s="19"/>
      <c r="F2" s="19"/>
      <c r="G2" s="20"/>
      <c r="H2" s="19"/>
      <c r="I2" s="19"/>
      <c r="J2" s="17" t="s">
        <v>20</v>
      </c>
      <c r="K2" s="19"/>
      <c r="L2" s="19"/>
      <c r="M2" s="19"/>
      <c r="N2" s="19"/>
      <c r="O2" s="19"/>
      <c r="P2" s="19"/>
    </row>
    <row r="3" spans="1:16" s="93" customFormat="1" ht="24.75" customHeight="1">
      <c r="A3" s="93" t="s">
        <v>8</v>
      </c>
      <c r="B3" s="94" t="s">
        <v>21</v>
      </c>
      <c r="C3" s="95">
        <v>0.995</v>
      </c>
      <c r="D3" s="95">
        <v>0.99</v>
      </c>
      <c r="E3" s="95">
        <v>0.975</v>
      </c>
      <c r="F3" s="95">
        <v>0.95</v>
      </c>
      <c r="G3" s="96">
        <v>0.9</v>
      </c>
      <c r="H3" s="95">
        <v>0.75</v>
      </c>
      <c r="I3" s="95">
        <v>0.5</v>
      </c>
      <c r="J3" s="95">
        <v>0.25</v>
      </c>
      <c r="K3" s="95">
        <v>0.1</v>
      </c>
      <c r="L3" s="95">
        <v>0.05</v>
      </c>
      <c r="M3" s="95">
        <v>0.025</v>
      </c>
      <c r="N3" s="95">
        <v>0.01</v>
      </c>
      <c r="O3" s="95">
        <v>0.005</v>
      </c>
      <c r="P3" s="95">
        <v>0.001</v>
      </c>
    </row>
    <row r="4" spans="1:16" s="10" customFormat="1" ht="12.75" customHeight="1">
      <c r="A4" s="10">
        <v>1</v>
      </c>
      <c r="B4" s="80">
        <v>1</v>
      </c>
      <c r="C4" s="97">
        <f aca="true" t="shared" si="0" ref="C4:K15">CHIINV(C$1,$A4)</f>
        <v>3.927133271353078E-05</v>
      </c>
      <c r="D4" s="97">
        <f t="shared" si="0"/>
        <v>0.00015708533085412313</v>
      </c>
      <c r="E4" s="97">
        <f t="shared" si="0"/>
        <v>0.0009820675013202734</v>
      </c>
      <c r="F4" s="97">
        <f t="shared" si="0"/>
        <v>0.003932186653317262</v>
      </c>
      <c r="G4" s="16">
        <f t="shared" si="0"/>
        <v>0.015790698602188957</v>
      </c>
      <c r="H4" s="15">
        <f t="shared" si="0"/>
        <v>0.10153112219681351</v>
      </c>
      <c r="I4" s="15">
        <f t="shared" si="0"/>
        <v>0.4549361650507677</v>
      </c>
      <c r="J4" s="15">
        <f t="shared" si="0"/>
        <v>1.323304196267835</v>
      </c>
      <c r="K4" s="15">
        <f t="shared" si="0"/>
        <v>2.7055405854533765</v>
      </c>
      <c r="L4" s="15">
        <f aca="true" t="shared" si="1" ref="L4:P22">CHIINV(L$1,$A4)</f>
        <v>3.841455338005062</v>
      </c>
      <c r="M4" s="15">
        <f t="shared" si="1"/>
        <v>5.0239025935677315</v>
      </c>
      <c r="N4" s="15">
        <f t="shared" si="1"/>
        <v>6.6348912969214915</v>
      </c>
      <c r="O4" s="15">
        <f t="shared" si="1"/>
        <v>7.87939984425428</v>
      </c>
      <c r="P4" s="15">
        <f t="shared" si="1"/>
        <v>10.827359884046928</v>
      </c>
    </row>
    <row r="5" spans="1:16" s="10" customFormat="1" ht="12.75" customHeight="1">
      <c r="A5" s="10">
        <v>2</v>
      </c>
      <c r="B5" s="80">
        <v>2</v>
      </c>
      <c r="C5" s="15">
        <f t="shared" si="0"/>
        <v>0.010024666620788814</v>
      </c>
      <c r="D5" s="15">
        <f t="shared" si="0"/>
        <v>0.020100413417707078</v>
      </c>
      <c r="E5" s="15">
        <f t="shared" si="0"/>
        <v>0.050635712269681</v>
      </c>
      <c r="F5" s="15">
        <f t="shared" si="0"/>
        <v>0.1025862423786883</v>
      </c>
      <c r="G5" s="16">
        <f t="shared" si="0"/>
        <v>0.21072078430464725</v>
      </c>
      <c r="H5" s="15">
        <f t="shared" si="0"/>
        <v>0.5753639170764763</v>
      </c>
      <c r="I5" s="15">
        <f t="shared" si="0"/>
        <v>1.3862935644573873</v>
      </c>
      <c r="J5" s="15">
        <f t="shared" si="0"/>
        <v>2.772590415656541</v>
      </c>
      <c r="K5" s="15">
        <f t="shared" si="0"/>
        <v>4.605176125093043</v>
      </c>
      <c r="L5" s="15">
        <f t="shared" si="1"/>
        <v>5.991476356825842</v>
      </c>
      <c r="M5" s="15">
        <f t="shared" si="1"/>
        <v>7.377779145205747</v>
      </c>
      <c r="N5" s="15">
        <f t="shared" si="1"/>
        <v>9.210351035551788</v>
      </c>
      <c r="O5" s="15">
        <f t="shared" si="1"/>
        <v>10.59652960505586</v>
      </c>
      <c r="P5" s="15">
        <f t="shared" si="1"/>
        <v>13.815003794048764</v>
      </c>
    </row>
    <row r="6" spans="1:16" s="10" customFormat="1" ht="12.75" customHeight="1">
      <c r="A6" s="10">
        <v>3</v>
      </c>
      <c r="B6" s="80">
        <v>3</v>
      </c>
      <c r="C6" s="15">
        <f t="shared" si="0"/>
        <v>0.07172345219894072</v>
      </c>
      <c r="D6" s="15">
        <f t="shared" si="0"/>
        <v>0.11483162049019668</v>
      </c>
      <c r="E6" s="15">
        <f t="shared" si="0"/>
        <v>0.21579490105949617</v>
      </c>
      <c r="F6" s="15">
        <f t="shared" si="0"/>
        <v>0.3518459592601053</v>
      </c>
      <c r="G6" s="16">
        <f t="shared" si="0"/>
        <v>0.5843754592447723</v>
      </c>
      <c r="H6" s="15">
        <f t="shared" si="0"/>
        <v>1.2125320570234055</v>
      </c>
      <c r="I6" s="15">
        <f t="shared" si="0"/>
        <v>2.3659727453221993</v>
      </c>
      <c r="J6" s="15">
        <f t="shared" si="0"/>
        <v>4.108342113365998</v>
      </c>
      <c r="K6" s="15">
        <f t="shared" si="0"/>
        <v>6.2513944516966955</v>
      </c>
      <c r="L6" s="15">
        <f t="shared" si="1"/>
        <v>7.814724702900899</v>
      </c>
      <c r="M6" s="15">
        <f t="shared" si="1"/>
        <v>9.348403973907793</v>
      </c>
      <c r="N6" s="15">
        <f t="shared" si="1"/>
        <v>11.344882119471025</v>
      </c>
      <c r="O6" s="15">
        <f t="shared" si="1"/>
        <v>12.838073203624845</v>
      </c>
      <c r="P6" s="15">
        <f t="shared" si="1"/>
        <v>16.265959172301336</v>
      </c>
    </row>
    <row r="7" spans="1:16" s="10" customFormat="1" ht="12.75" customHeight="1">
      <c r="A7" s="10">
        <v>4</v>
      </c>
      <c r="B7" s="80">
        <v>4</v>
      </c>
      <c r="C7" s="15">
        <f t="shared" si="0"/>
        <v>0.20698363414339838</v>
      </c>
      <c r="D7" s="15">
        <f t="shared" si="0"/>
        <v>0.29710681052492194</v>
      </c>
      <c r="E7" s="15">
        <f t="shared" si="0"/>
        <v>0.48441898133910755</v>
      </c>
      <c r="F7" s="15">
        <f t="shared" si="0"/>
        <v>0.7107240971657788</v>
      </c>
      <c r="G7" s="16">
        <f t="shared" si="0"/>
        <v>1.0636242767980697</v>
      </c>
      <c r="H7" s="15">
        <f t="shared" si="0"/>
        <v>1.9225579989566242</v>
      </c>
      <c r="I7" s="15">
        <f t="shared" si="0"/>
        <v>3.3566947191076504</v>
      </c>
      <c r="J7" s="15">
        <f t="shared" si="0"/>
        <v>5.3852660926717935</v>
      </c>
      <c r="K7" s="15">
        <f t="shared" si="0"/>
        <v>7.779433963793318</v>
      </c>
      <c r="L7" s="15">
        <f t="shared" si="1"/>
        <v>9.48772846468799</v>
      </c>
      <c r="M7" s="15">
        <f t="shared" si="1"/>
        <v>11.143261996128377</v>
      </c>
      <c r="N7" s="15">
        <f t="shared" si="1"/>
        <v>13.27669855886171</v>
      </c>
      <c r="O7" s="15">
        <f t="shared" si="1"/>
        <v>14.860165751429122</v>
      </c>
      <c r="P7" s="15">
        <f t="shared" si="1"/>
        <v>18.466226174496114</v>
      </c>
    </row>
    <row r="8" spans="2:16" s="10" customFormat="1" ht="12.75" customHeight="1">
      <c r="B8" s="80"/>
      <c r="C8" s="15"/>
      <c r="D8" s="15"/>
      <c r="E8" s="15"/>
      <c r="F8" s="15"/>
      <c r="G8" s="16"/>
      <c r="H8" s="15"/>
      <c r="I8" s="15"/>
      <c r="J8" s="15"/>
      <c r="K8" s="15"/>
      <c r="L8" s="15"/>
      <c r="M8" s="15"/>
      <c r="N8" s="15"/>
      <c r="O8" s="15"/>
      <c r="P8" s="15"/>
    </row>
    <row r="9" spans="1:16" s="10" customFormat="1" ht="12.75" customHeight="1">
      <c r="A9" s="10">
        <v>5</v>
      </c>
      <c r="B9" s="80">
        <v>5</v>
      </c>
      <c r="C9" s="15">
        <f t="shared" si="0"/>
        <v>0.41175081495481436</v>
      </c>
      <c r="D9" s="15">
        <f t="shared" si="0"/>
        <v>0.5542969068600412</v>
      </c>
      <c r="E9" s="15">
        <f t="shared" si="0"/>
        <v>0.8312088569883969</v>
      </c>
      <c r="F9" s="15">
        <f t="shared" si="0"/>
        <v>1.1454772985316966</v>
      </c>
      <c r="G9" s="16">
        <f t="shared" si="0"/>
        <v>1.6103090594156693</v>
      </c>
      <c r="H9" s="15">
        <f t="shared" si="0"/>
        <v>2.674604191986105</v>
      </c>
      <c r="I9" s="15">
        <f t="shared" si="0"/>
        <v>4.351458659547141</v>
      </c>
      <c r="J9" s="15">
        <f t="shared" si="0"/>
        <v>6.625678441884823</v>
      </c>
      <c r="K9" s="15">
        <f t="shared" si="0"/>
        <v>9.236349099494607</v>
      </c>
      <c r="L9" s="15">
        <f t="shared" si="1"/>
        <v>11.070482569630613</v>
      </c>
      <c r="M9" s="15">
        <f t="shared" si="1"/>
        <v>12.832492037695431</v>
      </c>
      <c r="N9" s="15">
        <f t="shared" si="1"/>
        <v>15.086317444001907</v>
      </c>
      <c r="O9" s="15">
        <f t="shared" si="1"/>
        <v>16.749648474911893</v>
      </c>
      <c r="P9" s="15">
        <f t="shared" si="1"/>
        <v>20.514650689307246</v>
      </c>
    </row>
    <row r="10" spans="1:16" s="10" customFormat="1" ht="12.75" customHeight="1">
      <c r="A10" s="10">
        <v>6</v>
      </c>
      <c r="B10" s="80">
        <v>6</v>
      </c>
      <c r="C10" s="15">
        <f t="shared" si="0"/>
        <v>0.6757333514128426</v>
      </c>
      <c r="D10" s="15">
        <f t="shared" si="0"/>
        <v>0.8720832596509354</v>
      </c>
      <c r="E10" s="15">
        <f t="shared" si="0"/>
        <v>1.2373419206117287</v>
      </c>
      <c r="F10" s="15">
        <f t="shared" si="0"/>
        <v>1.6353804740912563</v>
      </c>
      <c r="G10" s="16">
        <f t="shared" si="0"/>
        <v>2.204130332576076</v>
      </c>
      <c r="H10" s="15">
        <f t="shared" si="0"/>
        <v>3.45459751715238</v>
      </c>
      <c r="I10" s="15">
        <f t="shared" si="0"/>
        <v>5.348119041229116</v>
      </c>
      <c r="J10" s="15">
        <f t="shared" si="0"/>
        <v>7.840805727765687</v>
      </c>
      <c r="K10" s="15">
        <f t="shared" si="0"/>
        <v>10.644637482702754</v>
      </c>
      <c r="L10" s="15">
        <f t="shared" si="1"/>
        <v>12.591577423069072</v>
      </c>
      <c r="M10" s="15">
        <f t="shared" si="1"/>
        <v>14.449354989787798</v>
      </c>
      <c r="N10" s="15">
        <f t="shared" si="1"/>
        <v>16.81187180380128</v>
      </c>
      <c r="O10" s="15">
        <f t="shared" si="1"/>
        <v>18.54751262726495</v>
      </c>
      <c r="P10" s="15">
        <f t="shared" si="1"/>
        <v>22.4574793804333</v>
      </c>
    </row>
    <row r="11" spans="1:16" s="10" customFormat="1" ht="12.75" customHeight="1">
      <c r="A11" s="10">
        <v>7</v>
      </c>
      <c r="B11" s="80">
        <v>7</v>
      </c>
      <c r="C11" s="15">
        <f t="shared" si="0"/>
        <v>0.9892508773590158</v>
      </c>
      <c r="D11" s="15">
        <f t="shared" si="0"/>
        <v>1.2390317076782509</v>
      </c>
      <c r="E11" s="15">
        <f t="shared" si="0"/>
        <v>1.68986402996011</v>
      </c>
      <c r="F11" s="15">
        <f t="shared" si="0"/>
        <v>2.167349184467593</v>
      </c>
      <c r="G11" s="16">
        <f t="shared" si="0"/>
        <v>2.8331052043960185</v>
      </c>
      <c r="H11" s="15">
        <f t="shared" si="0"/>
        <v>4.2548521562743815</v>
      </c>
      <c r="I11" s="15">
        <f t="shared" si="0"/>
        <v>6.345809260244195</v>
      </c>
      <c r="J11" s="15">
        <f t="shared" si="0"/>
        <v>9.03714593398613</v>
      </c>
      <c r="K11" s="15">
        <f t="shared" si="0"/>
        <v>12.017031371376005</v>
      </c>
      <c r="L11" s="15">
        <f t="shared" si="1"/>
        <v>14.067127258778283</v>
      </c>
      <c r="M11" s="15">
        <f t="shared" si="1"/>
        <v>16.012773700906784</v>
      </c>
      <c r="N11" s="15">
        <f t="shared" si="1"/>
        <v>18.475324074529453</v>
      </c>
      <c r="O11" s="15">
        <f t="shared" si="1"/>
        <v>20.277737907115068</v>
      </c>
      <c r="P11" s="15">
        <f t="shared" si="1"/>
        <v>24.321295506168905</v>
      </c>
    </row>
    <row r="12" spans="1:16" s="10" customFormat="1" ht="12.75" customHeight="1">
      <c r="A12" s="10">
        <v>8</v>
      </c>
      <c r="B12" s="80">
        <v>8</v>
      </c>
      <c r="C12" s="15">
        <f t="shared" si="0"/>
        <v>1.3444027359810207</v>
      </c>
      <c r="D12" s="15">
        <f t="shared" si="0"/>
        <v>1.6465061696252503</v>
      </c>
      <c r="E12" s="15">
        <f t="shared" si="0"/>
        <v>2.1797246553902343</v>
      </c>
      <c r="F12" s="15">
        <f t="shared" si="0"/>
        <v>2.732632649008056</v>
      </c>
      <c r="G12" s="16">
        <f t="shared" si="0"/>
        <v>3.4895374280918823</v>
      </c>
      <c r="H12" s="15">
        <f t="shared" si="0"/>
        <v>5.070641611039187</v>
      </c>
      <c r="I12" s="15">
        <f t="shared" si="0"/>
        <v>7.344120117172593</v>
      </c>
      <c r="J12" s="15">
        <f t="shared" si="0"/>
        <v>10.218853752496683</v>
      </c>
      <c r="K12" s="15">
        <f t="shared" si="0"/>
        <v>13.361561886926498</v>
      </c>
      <c r="L12" s="15">
        <f t="shared" si="1"/>
        <v>15.50731249299886</v>
      </c>
      <c r="M12" s="15">
        <f t="shared" si="1"/>
        <v>17.534544551039282</v>
      </c>
      <c r="N12" s="15">
        <f t="shared" si="1"/>
        <v>20.090159160774704</v>
      </c>
      <c r="O12" s="15">
        <f t="shared" si="1"/>
        <v>21.954861040285323</v>
      </c>
      <c r="P12" s="15">
        <f t="shared" si="1"/>
        <v>26.12393127492396</v>
      </c>
    </row>
    <row r="13" spans="1:16" s="10" customFormat="1" ht="12.75" customHeight="1">
      <c r="A13" s="10">
        <v>9</v>
      </c>
      <c r="B13" s="80">
        <v>9</v>
      </c>
      <c r="C13" s="15">
        <f t="shared" si="0"/>
        <v>1.7349113836234114</v>
      </c>
      <c r="D13" s="15">
        <f t="shared" si="0"/>
        <v>2.0878894162024153</v>
      </c>
      <c r="E13" s="15">
        <f t="shared" si="0"/>
        <v>2.7003887281639924</v>
      </c>
      <c r="F13" s="15">
        <f t="shared" si="0"/>
        <v>3.3251151402069468</v>
      </c>
      <c r="G13" s="16">
        <f t="shared" si="0"/>
        <v>4.168155705417654</v>
      </c>
      <c r="H13" s="15">
        <f t="shared" si="0"/>
        <v>5.898822931125048</v>
      </c>
      <c r="I13" s="15">
        <f t="shared" si="0"/>
        <v>8.342832034372979</v>
      </c>
      <c r="J13" s="15">
        <f t="shared" si="0"/>
        <v>11.388749537552206</v>
      </c>
      <c r="K13" s="15">
        <f t="shared" si="0"/>
        <v>14.683663175674155</v>
      </c>
      <c r="L13" s="15">
        <f t="shared" si="1"/>
        <v>16.918960157985552</v>
      </c>
      <c r="M13" s="15">
        <f t="shared" si="1"/>
        <v>19.02277764950222</v>
      </c>
      <c r="N13" s="15">
        <f t="shared" si="1"/>
        <v>21.666047587132198</v>
      </c>
      <c r="O13" s="15">
        <f t="shared" si="1"/>
        <v>23.589274777435776</v>
      </c>
      <c r="P13" s="15">
        <f t="shared" si="1"/>
        <v>27.876731405562793</v>
      </c>
    </row>
    <row r="14" spans="2:16" s="10" customFormat="1" ht="12.75" customHeight="1">
      <c r="B14" s="80"/>
      <c r="C14" s="15"/>
      <c r="D14" s="15"/>
      <c r="E14" s="15"/>
      <c r="F14" s="15"/>
      <c r="G14" s="16"/>
      <c r="H14" s="15"/>
      <c r="I14" s="15"/>
      <c r="J14" s="15"/>
      <c r="K14" s="15"/>
      <c r="L14" s="15"/>
      <c r="M14" s="15"/>
      <c r="N14" s="15"/>
      <c r="O14" s="15"/>
      <c r="P14" s="15"/>
    </row>
    <row r="15" spans="1:16" s="10" customFormat="1" ht="12.75" customHeight="1">
      <c r="A15" s="10">
        <v>10</v>
      </c>
      <c r="B15" s="80">
        <v>10</v>
      </c>
      <c r="C15" s="15">
        <f t="shared" si="0"/>
        <v>2.1558453786596488</v>
      </c>
      <c r="D15" s="15">
        <f t="shared" si="0"/>
        <v>2.5581988339379302</v>
      </c>
      <c r="E15" s="15">
        <f t="shared" si="0"/>
        <v>3.2469634994480856</v>
      </c>
      <c r="F15" s="15">
        <f t="shared" si="0"/>
        <v>3.940295346645934</v>
      </c>
      <c r="G15" s="16">
        <f t="shared" si="0"/>
        <v>4.865178303777685</v>
      </c>
      <c r="H15" s="15">
        <f t="shared" si="0"/>
        <v>6.737198552227362</v>
      </c>
      <c r="I15" s="15">
        <f t="shared" si="0"/>
        <v>9.341816094765587</v>
      </c>
      <c r="J15" s="15">
        <f t="shared" si="0"/>
        <v>12.548858847535872</v>
      </c>
      <c r="K15" s="15">
        <f t="shared" si="0"/>
        <v>15.987174713416076</v>
      </c>
      <c r="L15" s="15">
        <f t="shared" si="1"/>
        <v>18.307029036847496</v>
      </c>
      <c r="M15" s="15">
        <f t="shared" si="1"/>
        <v>20.48320072037188</v>
      </c>
      <c r="N15" s="15">
        <f t="shared" si="1"/>
        <v>23.20928717765014</v>
      </c>
      <c r="O15" s="15">
        <f t="shared" si="1"/>
        <v>25.188054863856113</v>
      </c>
      <c r="P15" s="15">
        <f t="shared" si="1"/>
        <v>29.5878853648901</v>
      </c>
    </row>
    <row r="16" spans="1:16" s="10" customFormat="1" ht="12.75" customHeight="1">
      <c r="A16" s="10">
        <v>11</v>
      </c>
      <c r="B16" s="80">
        <v>11</v>
      </c>
      <c r="C16" s="15">
        <f aca="true" t="shared" si="2" ref="C16:K27">CHIINV(C$1,$A16)</f>
        <v>2.603201921168134</v>
      </c>
      <c r="D16" s="15">
        <f t="shared" si="2"/>
        <v>3.053495720450883</v>
      </c>
      <c r="E16" s="15">
        <f t="shared" si="2"/>
        <v>3.8157423574602944</v>
      </c>
      <c r="F16" s="15">
        <f t="shared" si="2"/>
        <v>4.57480903387486</v>
      </c>
      <c r="G16" s="16">
        <f t="shared" si="2"/>
        <v>5.5777883400546635</v>
      </c>
      <c r="H16" s="15">
        <f t="shared" si="2"/>
        <v>7.584144854534896</v>
      </c>
      <c r="I16" s="15">
        <f t="shared" si="2"/>
        <v>10.340995500940696</v>
      </c>
      <c r="J16" s="15">
        <f t="shared" si="2"/>
        <v>13.700689684995048</v>
      </c>
      <c r="K16" s="15">
        <f t="shared" si="2"/>
        <v>17.275006701509625</v>
      </c>
      <c r="L16" s="15">
        <f t="shared" si="1"/>
        <v>19.675153073091256</v>
      </c>
      <c r="M16" s="15">
        <f t="shared" si="1"/>
        <v>21.920022706467535</v>
      </c>
      <c r="N16" s="15">
        <f t="shared" si="1"/>
        <v>24.72502193525683</v>
      </c>
      <c r="O16" s="15">
        <f t="shared" si="1"/>
        <v>26.756863773336192</v>
      </c>
      <c r="P16" s="15">
        <f t="shared" si="1"/>
        <v>31.263506852452494</v>
      </c>
    </row>
    <row r="17" spans="1:16" s="10" customFormat="1" ht="12.75" customHeight="1">
      <c r="A17" s="10">
        <v>12</v>
      </c>
      <c r="B17" s="80">
        <v>12</v>
      </c>
      <c r="C17" s="15">
        <f t="shared" si="2"/>
        <v>3.073785001106444</v>
      </c>
      <c r="D17" s="15">
        <f t="shared" si="2"/>
        <v>3.5705513475647876</v>
      </c>
      <c r="E17" s="15">
        <f t="shared" si="2"/>
        <v>4.40377753321286</v>
      </c>
      <c r="F17" s="15">
        <f t="shared" si="2"/>
        <v>5.226027667960635</v>
      </c>
      <c r="G17" s="16">
        <f t="shared" si="2"/>
        <v>6.303795850949571</v>
      </c>
      <c r="H17" s="15">
        <f t="shared" si="2"/>
        <v>8.438419439307786</v>
      </c>
      <c r="I17" s="15">
        <f t="shared" si="2"/>
        <v>11.340321862016264</v>
      </c>
      <c r="J17" s="15">
        <f t="shared" si="2"/>
        <v>14.845399057929013</v>
      </c>
      <c r="K17" s="15">
        <f t="shared" si="2"/>
        <v>18.54934022178442</v>
      </c>
      <c r="L17" s="15">
        <f t="shared" si="1"/>
        <v>21.026055378806014</v>
      </c>
      <c r="M17" s="15">
        <f t="shared" si="1"/>
        <v>23.33666016031133</v>
      </c>
      <c r="N17" s="15">
        <f t="shared" si="1"/>
        <v>26.216963680317793</v>
      </c>
      <c r="O17" s="15">
        <f t="shared" si="1"/>
        <v>28.29965987700689</v>
      </c>
      <c r="P17" s="15">
        <f t="shared" si="1"/>
        <v>32.90922992746914</v>
      </c>
    </row>
    <row r="18" spans="1:16" s="10" customFormat="1" ht="12.75" customHeight="1">
      <c r="A18" s="10">
        <v>13</v>
      </c>
      <c r="B18" s="80">
        <v>13</v>
      </c>
      <c r="C18" s="15">
        <f t="shared" si="2"/>
        <v>3.565041968806894</v>
      </c>
      <c r="D18" s="15">
        <f t="shared" si="2"/>
        <v>4.106899640674705</v>
      </c>
      <c r="E18" s="15">
        <f t="shared" si="2"/>
        <v>5.008737580133166</v>
      </c>
      <c r="F18" s="15">
        <f t="shared" si="2"/>
        <v>5.891860590490072</v>
      </c>
      <c r="G18" s="16">
        <f t="shared" si="2"/>
        <v>7.0414996571095045</v>
      </c>
      <c r="H18" s="15">
        <f t="shared" si="2"/>
        <v>9.299063270312555</v>
      </c>
      <c r="I18" s="15">
        <f t="shared" si="2"/>
        <v>12.339753056214535</v>
      </c>
      <c r="J18" s="15">
        <f t="shared" si="2"/>
        <v>15.983905101845524</v>
      </c>
      <c r="K18" s="15">
        <f t="shared" si="2"/>
        <v>19.811932730588175</v>
      </c>
      <c r="L18" s="15">
        <f t="shared" si="1"/>
        <v>22.3620265622837</v>
      </c>
      <c r="M18" s="15">
        <f t="shared" si="1"/>
        <v>24.735580854295947</v>
      </c>
      <c r="N18" s="15">
        <f t="shared" si="1"/>
        <v>27.68818448143012</v>
      </c>
      <c r="O18" s="15">
        <f t="shared" si="1"/>
        <v>29.819317902024522</v>
      </c>
      <c r="P18" s="15">
        <f t="shared" si="1"/>
        <v>34.52736709732562</v>
      </c>
    </row>
    <row r="19" spans="1:16" s="10" customFormat="1" ht="12.75" customHeight="1">
      <c r="A19" s="10">
        <v>14</v>
      </c>
      <c r="B19" s="80">
        <v>14</v>
      </c>
      <c r="C19" s="15">
        <f t="shared" si="2"/>
        <v>4.074658829722466</v>
      </c>
      <c r="D19" s="15">
        <f t="shared" si="2"/>
        <v>4.660415491943666</v>
      </c>
      <c r="E19" s="15">
        <f t="shared" si="2"/>
        <v>5.628723819840969</v>
      </c>
      <c r="F19" s="15">
        <f t="shared" si="2"/>
        <v>6.570631649743114</v>
      </c>
      <c r="G19" s="16">
        <f t="shared" si="2"/>
        <v>7.789537653871657</v>
      </c>
      <c r="H19" s="15">
        <f t="shared" si="2"/>
        <v>10.165311333225828</v>
      </c>
      <c r="I19" s="15">
        <f t="shared" si="2"/>
        <v>13.339271810217102</v>
      </c>
      <c r="J19" s="15">
        <f t="shared" si="2"/>
        <v>17.116932796342322</v>
      </c>
      <c r="K19" s="15">
        <f t="shared" si="2"/>
        <v>21.06414060306068</v>
      </c>
      <c r="L19" s="15">
        <f t="shared" si="1"/>
        <v>23.684782337999586</v>
      </c>
      <c r="M19" s="15">
        <f t="shared" si="1"/>
        <v>26.11893491479833</v>
      </c>
      <c r="N19" s="15">
        <f t="shared" si="1"/>
        <v>29.141163255985703</v>
      </c>
      <c r="O19" s="15">
        <f t="shared" si="1"/>
        <v>31.31942511966912</v>
      </c>
      <c r="P19" s="15">
        <f t="shared" si="1"/>
        <v>36.123867258197606</v>
      </c>
    </row>
    <row r="20" spans="2:16" s="10" customFormat="1" ht="12.75" customHeight="1">
      <c r="B20" s="80"/>
      <c r="C20" s="15"/>
      <c r="D20" s="15"/>
      <c r="E20" s="15"/>
      <c r="F20" s="15"/>
      <c r="G20" s="16"/>
      <c r="H20" s="15"/>
      <c r="I20" s="15"/>
      <c r="J20" s="15"/>
      <c r="K20" s="15"/>
      <c r="L20" s="15"/>
      <c r="M20" s="15"/>
      <c r="N20" s="15"/>
      <c r="O20" s="15"/>
      <c r="P20" s="15"/>
    </row>
    <row r="21" spans="1:16" s="10" customFormat="1" ht="12.75" customHeight="1">
      <c r="A21" s="10">
        <v>15</v>
      </c>
      <c r="B21" s="80">
        <v>15</v>
      </c>
      <c r="C21" s="15">
        <f t="shared" si="2"/>
        <v>4.600874063909188</v>
      </c>
      <c r="D21" s="15">
        <f t="shared" si="2"/>
        <v>5.229355905531042</v>
      </c>
      <c r="E21" s="15">
        <f t="shared" si="2"/>
        <v>6.2621229448667215</v>
      </c>
      <c r="F21" s="15">
        <f t="shared" si="2"/>
        <v>7.260934772412853</v>
      </c>
      <c r="G21" s="16">
        <f t="shared" si="2"/>
        <v>8.546753110549345</v>
      </c>
      <c r="H21" s="15">
        <f t="shared" si="2"/>
        <v>11.03653767608589</v>
      </c>
      <c r="I21" s="15">
        <f t="shared" si="2"/>
        <v>14.338857152583232</v>
      </c>
      <c r="J21" s="15">
        <f t="shared" si="2"/>
        <v>18.245084167622416</v>
      </c>
      <c r="K21" s="15">
        <f t="shared" si="2"/>
        <v>22.307120559224202</v>
      </c>
      <c r="L21" s="15">
        <f t="shared" si="1"/>
        <v>24.995796690630705</v>
      </c>
      <c r="M21" s="15">
        <f t="shared" si="1"/>
        <v>27.48836465663033</v>
      </c>
      <c r="N21" s="15">
        <f t="shared" si="1"/>
        <v>30.577950726484726</v>
      </c>
      <c r="O21" s="15">
        <f t="shared" si="1"/>
        <v>32.80149066765547</v>
      </c>
      <c r="P21" s="15">
        <f t="shared" si="1"/>
        <v>37.69777357547355</v>
      </c>
    </row>
    <row r="22" spans="1:16" s="10" customFormat="1" ht="12.75" customHeight="1">
      <c r="A22" s="10">
        <v>16</v>
      </c>
      <c r="B22" s="80">
        <v>16</v>
      </c>
      <c r="C22" s="15">
        <f t="shared" si="2"/>
        <v>5.142164251681347</v>
      </c>
      <c r="D22" s="15">
        <f t="shared" si="2"/>
        <v>5.8121968455893125</v>
      </c>
      <c r="E22" s="15">
        <f t="shared" si="2"/>
        <v>6.907664129349178</v>
      </c>
      <c r="F22" s="15">
        <f t="shared" si="2"/>
        <v>7.961638613365278</v>
      </c>
      <c r="G22" s="16">
        <f t="shared" si="2"/>
        <v>9.312235269476332</v>
      </c>
      <c r="H22" s="15">
        <f t="shared" si="2"/>
        <v>11.912216579331028</v>
      </c>
      <c r="I22" s="15">
        <f t="shared" si="2"/>
        <v>15.338497341665924</v>
      </c>
      <c r="J22" s="15">
        <f t="shared" si="2"/>
        <v>19.3688565902616</v>
      </c>
      <c r="K22" s="15">
        <f t="shared" si="2"/>
        <v>23.54182146731849</v>
      </c>
      <c r="L22" s="15">
        <f t="shared" si="1"/>
        <v>26.296220935762005</v>
      </c>
      <c r="M22" s="15">
        <f t="shared" si="1"/>
        <v>28.84532456789504</v>
      </c>
      <c r="N22" s="15">
        <f t="shared" si="1"/>
        <v>31.999860922666578</v>
      </c>
      <c r="O22" s="15">
        <f t="shared" si="1"/>
        <v>34.26705343790832</v>
      </c>
      <c r="P22" s="15">
        <f t="shared" si="1"/>
        <v>39.25177573282923</v>
      </c>
    </row>
    <row r="23" spans="1:16" s="10" customFormat="1" ht="12.75" customHeight="1">
      <c r="A23" s="10">
        <v>17</v>
      </c>
      <c r="B23" s="80">
        <v>17</v>
      </c>
      <c r="C23" s="15">
        <f t="shared" si="2"/>
        <v>5.697273651428247</v>
      </c>
      <c r="D23" s="15">
        <f t="shared" si="2"/>
        <v>6.407741956016011</v>
      </c>
      <c r="E23" s="15">
        <f t="shared" si="2"/>
        <v>7.564178569985369</v>
      </c>
      <c r="F23" s="15">
        <f t="shared" si="2"/>
        <v>8.671753604971855</v>
      </c>
      <c r="G23" s="16">
        <f t="shared" si="2"/>
        <v>10.085182979244614</v>
      </c>
      <c r="H23" s="15">
        <f t="shared" si="2"/>
        <v>12.79192451875133</v>
      </c>
      <c r="I23" s="15">
        <f t="shared" si="2"/>
        <v>16.338178984439715</v>
      </c>
      <c r="J23" s="15">
        <f t="shared" si="2"/>
        <v>20.488678553822393</v>
      </c>
      <c r="K23" s="15">
        <f t="shared" si="2"/>
        <v>24.76902818216649</v>
      </c>
      <c r="L23" s="15">
        <f aca="true" t="shared" si="3" ref="L23:P41">CHIINV(L$1,$A23)</f>
        <v>27.58710027981129</v>
      </c>
      <c r="M23" s="15">
        <f t="shared" si="3"/>
        <v>30.19098255597763</v>
      </c>
      <c r="N23" s="15">
        <f t="shared" si="3"/>
        <v>33.40871699037962</v>
      </c>
      <c r="O23" s="15">
        <f t="shared" si="3"/>
        <v>35.71837772824438</v>
      </c>
      <c r="P23" s="15">
        <f t="shared" si="3"/>
        <v>40.79110931343166</v>
      </c>
    </row>
    <row r="24" spans="1:16" s="10" customFormat="1" ht="12.75" customHeight="1">
      <c r="A24" s="10">
        <v>18</v>
      </c>
      <c r="B24" s="80">
        <v>18</v>
      </c>
      <c r="C24" s="15">
        <f t="shared" si="2"/>
        <v>6.264765867143065</v>
      </c>
      <c r="D24" s="15">
        <f t="shared" si="2"/>
        <v>7.014903422072735</v>
      </c>
      <c r="E24" s="15">
        <f t="shared" si="2"/>
        <v>8.230737169120623</v>
      </c>
      <c r="F24" s="15">
        <f t="shared" si="2"/>
        <v>9.390447865875728</v>
      </c>
      <c r="G24" s="16">
        <f t="shared" si="2"/>
        <v>10.864936895772997</v>
      </c>
      <c r="H24" s="15">
        <f t="shared" si="2"/>
        <v>13.675290629778884</v>
      </c>
      <c r="I24" s="15">
        <f t="shared" si="2"/>
        <v>17.337901960211553</v>
      </c>
      <c r="J24" s="15">
        <f t="shared" si="2"/>
        <v>21.60488617600435</v>
      </c>
      <c r="K24" s="15">
        <f t="shared" si="2"/>
        <v>25.989418404475522</v>
      </c>
      <c r="L24" s="15">
        <f t="shared" si="3"/>
        <v>28.869320985291935</v>
      </c>
      <c r="M24" s="15">
        <f t="shared" si="3"/>
        <v>31.526410244708813</v>
      </c>
      <c r="N24" s="15">
        <f t="shared" si="3"/>
        <v>34.80523744428254</v>
      </c>
      <c r="O24" s="15">
        <f t="shared" si="3"/>
        <v>37.15638556950604</v>
      </c>
      <c r="P24" s="15">
        <f t="shared" si="3"/>
        <v>42.31194834574126</v>
      </c>
    </row>
    <row r="25" spans="1:16" s="10" customFormat="1" ht="12.75" customHeight="1">
      <c r="A25" s="10">
        <v>19</v>
      </c>
      <c r="B25" s="80">
        <v>19</v>
      </c>
      <c r="C25" s="15">
        <f t="shared" si="2"/>
        <v>6.843923333832436</v>
      </c>
      <c r="D25" s="15">
        <f t="shared" si="2"/>
        <v>7.632697634107899</v>
      </c>
      <c r="E25" s="15">
        <f t="shared" si="2"/>
        <v>8.906514384811542</v>
      </c>
      <c r="F25" s="15">
        <f t="shared" si="2"/>
        <v>10.117006161546731</v>
      </c>
      <c r="G25" s="16">
        <f t="shared" si="2"/>
        <v>11.650911956533276</v>
      </c>
      <c r="H25" s="15">
        <f t="shared" si="2"/>
        <v>14.561997606854504</v>
      </c>
      <c r="I25" s="15">
        <f t="shared" si="2"/>
        <v>18.337649966423434</v>
      </c>
      <c r="J25" s="15">
        <f t="shared" si="2"/>
        <v>22.717805276073477</v>
      </c>
      <c r="K25" s="15">
        <f t="shared" si="2"/>
        <v>27.20356480988891</v>
      </c>
      <c r="L25" s="15">
        <f t="shared" si="3"/>
        <v>30.14350505906178</v>
      </c>
      <c r="M25" s="15">
        <f t="shared" si="3"/>
        <v>32.85233697562702</v>
      </c>
      <c r="N25" s="15">
        <f t="shared" si="3"/>
        <v>36.190774660530565</v>
      </c>
      <c r="O25" s="15">
        <f t="shared" si="3"/>
        <v>38.58212238155856</v>
      </c>
      <c r="P25" s="15">
        <f t="shared" si="3"/>
        <v>43.81936458917046</v>
      </c>
    </row>
    <row r="26" spans="2:16" s="10" customFormat="1" ht="12.75" customHeight="1">
      <c r="B26" s="80"/>
      <c r="C26" s="15"/>
      <c r="D26" s="15"/>
      <c r="E26" s="15"/>
      <c r="F26" s="15"/>
      <c r="G26" s="16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0" customFormat="1" ht="12.75" customHeight="1">
      <c r="A27" s="10">
        <v>20</v>
      </c>
      <c r="B27" s="80">
        <v>20</v>
      </c>
      <c r="C27" s="15">
        <f t="shared" si="2"/>
        <v>7.433811355062048</v>
      </c>
      <c r="D27" s="15">
        <f t="shared" si="2"/>
        <v>8.260368381856438</v>
      </c>
      <c r="E27" s="15">
        <f t="shared" si="2"/>
        <v>9.590772473801406</v>
      </c>
      <c r="F27" s="15">
        <f t="shared" si="2"/>
        <v>10.850799433700889</v>
      </c>
      <c r="G27" s="16">
        <f t="shared" si="2"/>
        <v>12.442601445739747</v>
      </c>
      <c r="H27" s="15">
        <f t="shared" si="2"/>
        <v>15.451774698817237</v>
      </c>
      <c r="I27" s="15">
        <f t="shared" si="2"/>
        <v>19.33742964886384</v>
      </c>
      <c r="J27" s="15">
        <f t="shared" si="2"/>
        <v>23.827689405075958</v>
      </c>
      <c r="K27" s="15">
        <f t="shared" si="2"/>
        <v>28.4119699061012</v>
      </c>
      <c r="L27" s="15">
        <f t="shared" si="3"/>
        <v>31.41042037561997</v>
      </c>
      <c r="M27" s="15">
        <f t="shared" si="3"/>
        <v>34.16958143428364</v>
      </c>
      <c r="N27" s="15">
        <f t="shared" si="3"/>
        <v>37.56627152142755</v>
      </c>
      <c r="O27" s="15">
        <f t="shared" si="3"/>
        <v>39.99685578972459</v>
      </c>
      <c r="P27" s="15">
        <f t="shared" si="3"/>
        <v>45.31421818317894</v>
      </c>
    </row>
    <row r="28" spans="1:16" s="10" customFormat="1" ht="12.75" customHeight="1">
      <c r="A28" s="10">
        <v>21</v>
      </c>
      <c r="B28" s="80">
        <v>21</v>
      </c>
      <c r="C28" s="15">
        <f aca="true" t="shared" si="4" ref="C28:K39">CHIINV(C$1,$A28)</f>
        <v>8.033602143444437</v>
      </c>
      <c r="D28" s="15">
        <f t="shared" si="4"/>
        <v>8.897172446731792</v>
      </c>
      <c r="E28" s="15">
        <f t="shared" si="4"/>
        <v>10.282906592890862</v>
      </c>
      <c r="F28" s="15">
        <f t="shared" si="4"/>
        <v>11.59131597064635</v>
      </c>
      <c r="G28" s="16">
        <f t="shared" si="4"/>
        <v>13.239595520944668</v>
      </c>
      <c r="H28" s="15">
        <f t="shared" si="4"/>
        <v>16.344387288727557</v>
      </c>
      <c r="I28" s="15">
        <f t="shared" si="4"/>
        <v>20.337228196772536</v>
      </c>
      <c r="J28" s="15">
        <f t="shared" si="4"/>
        <v>24.93478319429421</v>
      </c>
      <c r="K28" s="15">
        <f t="shared" si="4"/>
        <v>29.615085861843355</v>
      </c>
      <c r="L28" s="15">
        <f t="shared" si="3"/>
        <v>32.670558009177526</v>
      </c>
      <c r="M28" s="15">
        <f t="shared" si="3"/>
        <v>35.478855692282224</v>
      </c>
      <c r="N28" s="15">
        <f t="shared" si="3"/>
        <v>38.93223245459154</v>
      </c>
      <c r="O28" s="15">
        <f t="shared" si="3"/>
        <v>41.40094263007654</v>
      </c>
      <c r="P28" s="15">
        <f t="shared" si="3"/>
        <v>46.79627076799257</v>
      </c>
    </row>
    <row r="29" spans="1:16" s="10" customFormat="1" ht="12.75" customHeight="1">
      <c r="A29" s="10">
        <v>22</v>
      </c>
      <c r="B29" s="80">
        <v>22</v>
      </c>
      <c r="C29" s="15">
        <f t="shared" si="4"/>
        <v>8.64268062414908</v>
      </c>
      <c r="D29" s="15">
        <f t="shared" si="4"/>
        <v>9.542494433083899</v>
      </c>
      <c r="E29" s="15">
        <f t="shared" si="4"/>
        <v>10.982330230596252</v>
      </c>
      <c r="F29" s="15">
        <f t="shared" si="4"/>
        <v>12.338009481219213</v>
      </c>
      <c r="G29" s="16">
        <f t="shared" si="4"/>
        <v>14.041489589766698</v>
      </c>
      <c r="H29" s="15">
        <f t="shared" si="4"/>
        <v>17.239618468095934</v>
      </c>
      <c r="I29" s="15">
        <f t="shared" si="4"/>
        <v>21.33704371544983</v>
      </c>
      <c r="J29" s="15">
        <f t="shared" si="4"/>
        <v>26.03926350506815</v>
      </c>
      <c r="K29" s="15">
        <f t="shared" si="4"/>
        <v>30.81328529984099</v>
      </c>
      <c r="L29" s="15">
        <f t="shared" si="3"/>
        <v>33.92445982840983</v>
      </c>
      <c r="M29" s="15">
        <f t="shared" si="3"/>
        <v>36.78067806595411</v>
      </c>
      <c r="N29" s="15">
        <f t="shared" si="3"/>
        <v>40.289448494945646</v>
      </c>
      <c r="O29" s="15">
        <f t="shared" si="3"/>
        <v>42.79566406921731</v>
      </c>
      <c r="P29" s="15">
        <f t="shared" si="3"/>
        <v>48.267624157608935</v>
      </c>
    </row>
    <row r="30" spans="1:16" s="10" customFormat="1" ht="12.75" customHeight="1">
      <c r="A30" s="10">
        <v>23</v>
      </c>
      <c r="B30" s="80">
        <v>23</v>
      </c>
      <c r="C30" s="15">
        <f t="shared" si="4"/>
        <v>9.260383089826352</v>
      </c>
      <c r="D30" s="15">
        <f t="shared" si="4"/>
        <v>10.1956888101995</v>
      </c>
      <c r="E30" s="15">
        <f t="shared" si="4"/>
        <v>11.688534344770543</v>
      </c>
      <c r="F30" s="15">
        <f t="shared" si="4"/>
        <v>13.090505038659828</v>
      </c>
      <c r="G30" s="16">
        <f t="shared" si="4"/>
        <v>14.84795430453217</v>
      </c>
      <c r="H30" s="15">
        <f t="shared" si="4"/>
        <v>18.137294042866763</v>
      </c>
      <c r="I30" s="15">
        <f t="shared" si="4"/>
        <v>22.336879877649096</v>
      </c>
      <c r="J30" s="15">
        <f t="shared" si="4"/>
        <v>27.14132906228503</v>
      </c>
      <c r="K30" s="15">
        <f t="shared" si="4"/>
        <v>32.00689015963454</v>
      </c>
      <c r="L30" s="15">
        <f t="shared" si="3"/>
        <v>35.172460215449064</v>
      </c>
      <c r="M30" s="15">
        <f t="shared" si="3"/>
        <v>38.07560946312932</v>
      </c>
      <c r="N30" s="15">
        <f t="shared" si="3"/>
        <v>41.6383344195026</v>
      </c>
      <c r="O30" s="15">
        <f t="shared" si="3"/>
        <v>44.18138508675007</v>
      </c>
      <c r="P30" s="15">
        <f t="shared" si="3"/>
        <v>49.72764290869236</v>
      </c>
    </row>
    <row r="31" spans="1:16" s="10" customFormat="1" ht="12.75" customHeight="1">
      <c r="A31" s="10">
        <v>24</v>
      </c>
      <c r="B31" s="80">
        <v>24</v>
      </c>
      <c r="C31" s="15">
        <f t="shared" si="4"/>
        <v>9.886198664534703</v>
      </c>
      <c r="D31" s="15">
        <f t="shared" si="4"/>
        <v>10.856349436805246</v>
      </c>
      <c r="E31" s="15">
        <f t="shared" si="4"/>
        <v>12.40114583254126</v>
      </c>
      <c r="F31" s="15">
        <f t="shared" si="4"/>
        <v>13.848422182229308</v>
      </c>
      <c r="G31" s="16">
        <f t="shared" si="4"/>
        <v>15.658679300618173</v>
      </c>
      <c r="H31" s="15">
        <f t="shared" si="4"/>
        <v>19.03725045385562</v>
      </c>
      <c r="I31" s="15">
        <f t="shared" si="4"/>
        <v>23.336729856191646</v>
      </c>
      <c r="J31" s="15">
        <f t="shared" si="4"/>
        <v>28.241150059216125</v>
      </c>
      <c r="K31" s="15">
        <f t="shared" si="4"/>
        <v>33.19623508539935</v>
      </c>
      <c r="L31" s="15">
        <f t="shared" si="3"/>
        <v>36.415026464769944</v>
      </c>
      <c r="M31" s="15">
        <f t="shared" si="3"/>
        <v>39.364060144610036</v>
      </c>
      <c r="N31" s="15">
        <f t="shared" si="3"/>
        <v>42.9797812937107</v>
      </c>
      <c r="O31" s="15">
        <f t="shared" si="3"/>
        <v>45.55836262080345</v>
      </c>
      <c r="P31" s="15">
        <f t="shared" si="3"/>
        <v>51.17896944284439</v>
      </c>
    </row>
    <row r="32" spans="2:16" s="10" customFormat="1" ht="12.75" customHeight="1">
      <c r="B32" s="80"/>
      <c r="C32" s="15"/>
      <c r="D32" s="15"/>
      <c r="E32" s="15"/>
      <c r="F32" s="15"/>
      <c r="G32" s="16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0" customFormat="1" ht="12.75" customHeight="1">
      <c r="A33" s="10">
        <v>25</v>
      </c>
      <c r="B33" s="80">
        <v>25</v>
      </c>
      <c r="C33" s="15">
        <f t="shared" si="4"/>
        <v>10.519647053666432</v>
      </c>
      <c r="D33" s="15">
        <f t="shared" si="4"/>
        <v>11.523951146044652</v>
      </c>
      <c r="E33" s="15">
        <f t="shared" si="4"/>
        <v>13.119707387822471</v>
      </c>
      <c r="F33" s="15">
        <f t="shared" si="4"/>
        <v>14.611395660027448</v>
      </c>
      <c r="G33" s="16">
        <f t="shared" si="4"/>
        <v>16.473405463309625</v>
      </c>
      <c r="H33" s="15">
        <f t="shared" si="4"/>
        <v>19.939337686143624</v>
      </c>
      <c r="I33" s="15">
        <f t="shared" si="4"/>
        <v>24.33658374475315</v>
      </c>
      <c r="J33" s="15">
        <f t="shared" si="4"/>
        <v>29.33884658074988</v>
      </c>
      <c r="K33" s="15">
        <f t="shared" si="4"/>
        <v>34.381583330991845</v>
      </c>
      <c r="L33" s="15">
        <f t="shared" si="3"/>
        <v>37.652489399964125</v>
      </c>
      <c r="M33" s="15">
        <f t="shared" si="3"/>
        <v>40.646497798080105</v>
      </c>
      <c r="N33" s="15">
        <f t="shared" si="3"/>
        <v>44.31401414808356</v>
      </c>
      <c r="O33" s="15">
        <f t="shared" si="3"/>
        <v>46.927966019938424</v>
      </c>
      <c r="P33" s="15">
        <f t="shared" si="3"/>
        <v>52.61873811832629</v>
      </c>
    </row>
    <row r="34" spans="1:16" s="10" customFormat="1" ht="12.75" customHeight="1">
      <c r="A34" s="10">
        <v>26</v>
      </c>
      <c r="B34" s="80">
        <v>26</v>
      </c>
      <c r="C34" s="15">
        <f t="shared" si="4"/>
        <v>11.160217795324082</v>
      </c>
      <c r="D34" s="15">
        <f t="shared" si="4"/>
        <v>12.198176856121911</v>
      </c>
      <c r="E34" s="15">
        <f t="shared" si="4"/>
        <v>13.84388114069393</v>
      </c>
      <c r="F34" s="15">
        <f t="shared" si="4"/>
        <v>15.379162593063405</v>
      </c>
      <c r="G34" s="16">
        <f t="shared" si="4"/>
        <v>17.291879618528544</v>
      </c>
      <c r="H34" s="15">
        <f t="shared" si="4"/>
        <v>20.843434737476123</v>
      </c>
      <c r="I34" s="15">
        <f t="shared" si="4"/>
        <v>25.336458476854506</v>
      </c>
      <c r="J34" s="15">
        <f t="shared" si="4"/>
        <v>30.434558779614907</v>
      </c>
      <c r="K34" s="15">
        <f t="shared" si="4"/>
        <v>35.56316367076106</v>
      </c>
      <c r="L34" s="15">
        <f t="shared" si="3"/>
        <v>38.88512964409577</v>
      </c>
      <c r="M34" s="15">
        <f t="shared" si="3"/>
        <v>41.92313788547826</v>
      </c>
      <c r="N34" s="15">
        <f t="shared" si="3"/>
        <v>45.641636194476</v>
      </c>
      <c r="O34" s="15">
        <f t="shared" si="3"/>
        <v>48.28977744237943</v>
      </c>
      <c r="P34" s="15">
        <f t="shared" si="3"/>
        <v>54.05113572005682</v>
      </c>
    </row>
    <row r="35" spans="1:16" s="10" customFormat="1" ht="12.75" customHeight="1">
      <c r="A35" s="10">
        <v>27</v>
      </c>
      <c r="B35" s="80">
        <v>27</v>
      </c>
      <c r="C35" s="15">
        <f t="shared" si="4"/>
        <v>11.807654956768298</v>
      </c>
      <c r="D35" s="15">
        <f t="shared" si="4"/>
        <v>12.878468487542705</v>
      </c>
      <c r="E35" s="15">
        <f t="shared" si="4"/>
        <v>14.573373211212992</v>
      </c>
      <c r="F35" s="15">
        <f t="shared" si="4"/>
        <v>16.15139464548883</v>
      </c>
      <c r="G35" s="16">
        <f t="shared" si="4"/>
        <v>18.11388850752882</v>
      </c>
      <c r="H35" s="15">
        <f t="shared" si="4"/>
        <v>21.749403611115437</v>
      </c>
      <c r="I35" s="15">
        <f t="shared" si="4"/>
        <v>26.336341347702074</v>
      </c>
      <c r="J35" s="15">
        <f t="shared" si="4"/>
        <v>31.52841040584553</v>
      </c>
      <c r="K35" s="15">
        <f t="shared" si="4"/>
        <v>36.74122756147022</v>
      </c>
      <c r="L35" s="15">
        <f t="shared" si="3"/>
        <v>40.11326561822762</v>
      </c>
      <c r="M35" s="15">
        <f t="shared" si="3"/>
        <v>43.19452107524859</v>
      </c>
      <c r="N35" s="15">
        <f t="shared" si="3"/>
        <v>46.962837192057044</v>
      </c>
      <c r="O35" s="15">
        <f t="shared" si="3"/>
        <v>49.645035419843</v>
      </c>
      <c r="P35" s="15">
        <f t="shared" si="3"/>
        <v>55.4750798414716</v>
      </c>
    </row>
    <row r="36" spans="1:16" s="10" customFormat="1" ht="12.75" customHeight="1">
      <c r="A36" s="10">
        <v>28</v>
      </c>
      <c r="B36" s="80">
        <v>28</v>
      </c>
      <c r="C36" s="15">
        <f t="shared" si="4"/>
        <v>12.461281050946127</v>
      </c>
      <c r="D36" s="15">
        <f t="shared" si="4"/>
        <v>13.564666121357316</v>
      </c>
      <c r="E36" s="15">
        <f t="shared" si="4"/>
        <v>15.307854257295972</v>
      </c>
      <c r="F36" s="15">
        <f t="shared" si="4"/>
        <v>16.92787628311907</v>
      </c>
      <c r="G36" s="16">
        <f t="shared" si="4"/>
        <v>18.939235303237282</v>
      </c>
      <c r="H36" s="15">
        <f t="shared" si="4"/>
        <v>22.657157466480367</v>
      </c>
      <c r="I36" s="15">
        <f t="shared" si="4"/>
        <v>27.33623150595903</v>
      </c>
      <c r="J36" s="15">
        <f t="shared" si="4"/>
        <v>32.6204888050858</v>
      </c>
      <c r="K36" s="15">
        <f t="shared" si="4"/>
        <v>37.91590744444984</v>
      </c>
      <c r="L36" s="15">
        <f t="shared" si="3"/>
        <v>41.337151692416626</v>
      </c>
      <c r="M36" s="15">
        <f t="shared" si="3"/>
        <v>44.46079049770729</v>
      </c>
      <c r="N36" s="15">
        <f t="shared" si="3"/>
        <v>48.278166165113156</v>
      </c>
      <c r="O36" s="15">
        <f t="shared" si="3"/>
        <v>50.99355878801504</v>
      </c>
      <c r="P36" s="15">
        <f t="shared" si="3"/>
        <v>56.89175619362497</v>
      </c>
    </row>
    <row r="37" spans="1:16" s="10" customFormat="1" ht="12.75" customHeight="1">
      <c r="A37" s="10">
        <v>29</v>
      </c>
      <c r="B37" s="80">
        <v>29</v>
      </c>
      <c r="C37" s="15">
        <f t="shared" si="4"/>
        <v>13.12106661882171</v>
      </c>
      <c r="D37" s="15">
        <f t="shared" si="4"/>
        <v>14.256406167582893</v>
      </c>
      <c r="E37" s="15">
        <f t="shared" si="4"/>
        <v>16.047050586067087</v>
      </c>
      <c r="F37" s="15">
        <f t="shared" si="4"/>
        <v>17.70838139375574</v>
      </c>
      <c r="G37" s="16">
        <f t="shared" si="4"/>
        <v>19.76773959469786</v>
      </c>
      <c r="H37" s="15">
        <f t="shared" si="4"/>
        <v>23.566588215250675</v>
      </c>
      <c r="I37" s="15">
        <f t="shared" si="4"/>
        <v>28.336129578709205</v>
      </c>
      <c r="J37" s="15">
        <f t="shared" si="4"/>
        <v>33.71090640297281</v>
      </c>
      <c r="K37" s="15">
        <f t="shared" si="4"/>
        <v>39.087475338082044</v>
      </c>
      <c r="L37" s="15">
        <f t="shared" si="3"/>
        <v>42.556947507199624</v>
      </c>
      <c r="M37" s="15">
        <f t="shared" si="3"/>
        <v>45.72227946761301</v>
      </c>
      <c r="N37" s="15">
        <f t="shared" si="3"/>
        <v>49.5878290452887</v>
      </c>
      <c r="O37" s="15">
        <f t="shared" si="3"/>
        <v>52.33549527474679</v>
      </c>
      <c r="P37" s="15">
        <f t="shared" si="3"/>
        <v>58.300642115227674</v>
      </c>
    </row>
    <row r="38" spans="2:16" s="10" customFormat="1" ht="12.75" customHeight="1">
      <c r="B38" s="80"/>
      <c r="C38" s="15"/>
      <c r="D38" s="15"/>
      <c r="E38" s="15"/>
      <c r="F38" s="15"/>
      <c r="G38" s="16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0" customFormat="1" ht="12.75" customHeight="1">
      <c r="A39" s="10">
        <v>30</v>
      </c>
      <c r="B39" s="80">
        <v>30</v>
      </c>
      <c r="C39" s="15">
        <f t="shared" si="4"/>
        <v>13.7866816658061</v>
      </c>
      <c r="D39" s="15">
        <f t="shared" si="4"/>
        <v>14.953464425815355</v>
      </c>
      <c r="E39" s="15">
        <f t="shared" si="4"/>
        <v>16.790755762485787</v>
      </c>
      <c r="F39" s="15">
        <f t="shared" si="4"/>
        <v>18.492667237834937</v>
      </c>
      <c r="G39" s="16">
        <f t="shared" si="4"/>
        <v>20.599244722818675</v>
      </c>
      <c r="H39" s="15">
        <f t="shared" si="4"/>
        <v>24.47760302893773</v>
      </c>
      <c r="I39" s="15">
        <f t="shared" si="4"/>
        <v>29.336028331375143</v>
      </c>
      <c r="J39" s="15">
        <f t="shared" si="4"/>
        <v>34.79973552611148</v>
      </c>
      <c r="K39" s="15">
        <f t="shared" si="4"/>
        <v>40.25601698238579</v>
      </c>
      <c r="L39" s="15">
        <f t="shared" si="3"/>
        <v>43.77295389278053</v>
      </c>
      <c r="M39" s="15">
        <f t="shared" si="3"/>
        <v>46.97921759382398</v>
      </c>
      <c r="N39" s="15">
        <f t="shared" si="3"/>
        <v>50.89218057818812</v>
      </c>
      <c r="O39" s="15">
        <f t="shared" si="3"/>
        <v>53.671867951265995</v>
      </c>
      <c r="P39" s="15">
        <f t="shared" si="3"/>
        <v>59.70221245661378</v>
      </c>
    </row>
    <row r="40" spans="1:16" s="10" customFormat="1" ht="12.75" customHeight="1">
      <c r="A40" s="10">
        <v>40</v>
      </c>
      <c r="B40" s="80">
        <v>40</v>
      </c>
      <c r="C40" s="15">
        <f aca="true" t="shared" si="5" ref="C40:K47">CHIINV(C$1,$A40)</f>
        <v>20.70657683625743</v>
      </c>
      <c r="D40" s="15">
        <f t="shared" si="5"/>
        <v>22.164201158325625</v>
      </c>
      <c r="E40" s="15">
        <f t="shared" si="5"/>
        <v>24.433057894013288</v>
      </c>
      <c r="F40" s="15">
        <f t="shared" si="5"/>
        <v>26.509295533951253</v>
      </c>
      <c r="G40" s="16">
        <f t="shared" si="5"/>
        <v>29.050516022966324</v>
      </c>
      <c r="H40" s="15">
        <f t="shared" si="5"/>
        <v>33.66028837979789</v>
      </c>
      <c r="I40" s="15">
        <f t="shared" si="5"/>
        <v>39.335341482626895</v>
      </c>
      <c r="J40" s="15">
        <f t="shared" si="5"/>
        <v>45.616006044028076</v>
      </c>
      <c r="K40" s="15">
        <f t="shared" si="5"/>
        <v>51.80504361687322</v>
      </c>
      <c r="L40" s="15">
        <f t="shared" si="3"/>
        <v>55.75848744242759</v>
      </c>
      <c r="M40" s="15">
        <f t="shared" si="3"/>
        <v>59.341678666591235</v>
      </c>
      <c r="N40" s="15">
        <f t="shared" si="3"/>
        <v>63.69077051684435</v>
      </c>
      <c r="O40" s="15">
        <f t="shared" si="3"/>
        <v>66.76604695954325</v>
      </c>
      <c r="P40" s="15">
        <f t="shared" si="3"/>
        <v>73.4029001705494</v>
      </c>
    </row>
    <row r="41" spans="1:16" s="10" customFormat="1" ht="12.75" customHeight="1">
      <c r="A41" s="10">
        <v>50</v>
      </c>
      <c r="B41" s="80">
        <v>50</v>
      </c>
      <c r="C41" s="15">
        <f t="shared" si="5"/>
        <v>27.990824667925573</v>
      </c>
      <c r="D41" s="15">
        <f t="shared" si="5"/>
        <v>29.70672525961504</v>
      </c>
      <c r="E41" s="15">
        <f t="shared" si="5"/>
        <v>32.3573845397937</v>
      </c>
      <c r="F41" s="15">
        <f t="shared" si="5"/>
        <v>34.764236490125725</v>
      </c>
      <c r="G41" s="16">
        <f t="shared" si="5"/>
        <v>37.68863710523693</v>
      </c>
      <c r="H41" s="15">
        <f t="shared" si="5"/>
        <v>42.94208180762749</v>
      </c>
      <c r="I41" s="15">
        <f t="shared" si="5"/>
        <v>49.33494096203447</v>
      </c>
      <c r="J41" s="15">
        <f t="shared" si="5"/>
        <v>56.33361382031407</v>
      </c>
      <c r="K41" s="15">
        <f t="shared" si="5"/>
        <v>63.16711348145925</v>
      </c>
      <c r="L41" s="15">
        <f t="shared" si="3"/>
        <v>67.50480503865397</v>
      </c>
      <c r="M41" s="15">
        <f t="shared" si="3"/>
        <v>71.42019353167939</v>
      </c>
      <c r="N41" s="15">
        <f t="shared" si="3"/>
        <v>76.15380198089383</v>
      </c>
      <c r="O41" s="15">
        <f t="shared" si="3"/>
        <v>79.48983941968856</v>
      </c>
      <c r="P41" s="15">
        <f t="shared" si="3"/>
        <v>86.66031167194888</v>
      </c>
    </row>
    <row r="42" spans="1:16" s="10" customFormat="1" ht="12.75" customHeight="1">
      <c r="A42" s="10">
        <v>60</v>
      </c>
      <c r="B42" s="80">
        <v>60</v>
      </c>
      <c r="C42" s="15">
        <f t="shared" si="5"/>
        <v>35.53439719744506</v>
      </c>
      <c r="D42" s="15">
        <f t="shared" si="5"/>
        <v>37.48479561540563</v>
      </c>
      <c r="E42" s="15">
        <f t="shared" si="5"/>
        <v>40.48170667272366</v>
      </c>
      <c r="F42" s="15">
        <f t="shared" si="5"/>
        <v>43.18796596768371</v>
      </c>
      <c r="G42" s="16">
        <f t="shared" si="5"/>
        <v>46.458884851164015</v>
      </c>
      <c r="H42" s="15">
        <f t="shared" si="5"/>
        <v>52.293809646241506</v>
      </c>
      <c r="I42" s="15">
        <f t="shared" si="5"/>
        <v>59.334667845586246</v>
      </c>
      <c r="J42" s="15">
        <f t="shared" si="5"/>
        <v>66.98146853400792</v>
      </c>
      <c r="K42" s="15">
        <f t="shared" si="5"/>
        <v>74.39699886913186</v>
      </c>
      <c r="L42" s="15">
        <f aca="true" t="shared" si="6" ref="L42:P47">CHIINV(L$1,$A42)</f>
        <v>79.08195420225843</v>
      </c>
      <c r="M42" s="15">
        <f t="shared" si="6"/>
        <v>83.29770569540929</v>
      </c>
      <c r="N42" s="15">
        <f t="shared" si="6"/>
        <v>88.37943049408884</v>
      </c>
      <c r="O42" s="15">
        <f t="shared" si="6"/>
        <v>91.9518058112512</v>
      </c>
      <c r="P42" s="15">
        <f t="shared" si="6"/>
        <v>99.6078273715284</v>
      </c>
    </row>
    <row r="43" spans="2:16" s="10" customFormat="1" ht="12.75" customHeight="1">
      <c r="B43" s="80"/>
      <c r="C43" s="15"/>
      <c r="D43" s="15"/>
      <c r="E43" s="15"/>
      <c r="F43" s="15"/>
      <c r="G43" s="16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0" customFormat="1" ht="12.75" customHeight="1">
      <c r="A44" s="10">
        <v>70</v>
      </c>
      <c r="B44" s="80">
        <v>70</v>
      </c>
      <c r="C44" s="15">
        <f t="shared" si="5"/>
        <v>43.275305026169164</v>
      </c>
      <c r="D44" s="15">
        <f t="shared" si="5"/>
        <v>45.44170011160337</v>
      </c>
      <c r="E44" s="15">
        <f t="shared" si="5"/>
        <v>48.7575357447998</v>
      </c>
      <c r="F44" s="15">
        <f t="shared" si="5"/>
        <v>51.73926338638557</v>
      </c>
      <c r="G44" s="16">
        <f t="shared" si="5"/>
        <v>55.32894466031557</v>
      </c>
      <c r="H44" s="15">
        <f t="shared" si="5"/>
        <v>61.69832661907515</v>
      </c>
      <c r="I44" s="15">
        <f t="shared" si="5"/>
        <v>69.33447850201995</v>
      </c>
      <c r="J44" s="15">
        <f t="shared" si="5"/>
        <v>77.57664717077378</v>
      </c>
      <c r="K44" s="15">
        <f t="shared" si="5"/>
        <v>85.52703604970402</v>
      </c>
      <c r="L44" s="15">
        <f t="shared" si="6"/>
        <v>90.53126164810799</v>
      </c>
      <c r="M44" s="15">
        <f t="shared" si="6"/>
        <v>95.02314855626415</v>
      </c>
      <c r="N44" s="15">
        <f t="shared" si="6"/>
        <v>100.42505141305261</v>
      </c>
      <c r="O44" s="15">
        <f t="shared" si="6"/>
        <v>104.2147688803521</v>
      </c>
      <c r="P44" s="15">
        <f t="shared" si="6"/>
        <v>112.31668997342403</v>
      </c>
    </row>
    <row r="45" spans="1:16" s="10" customFormat="1" ht="12.75" customHeight="1">
      <c r="A45" s="10">
        <v>80</v>
      </c>
      <c r="B45" s="80">
        <v>80</v>
      </c>
      <c r="C45" s="15">
        <f t="shared" si="5"/>
        <v>51.17193312571544</v>
      </c>
      <c r="D45" s="15">
        <f t="shared" si="5"/>
        <v>53.53998310582142</v>
      </c>
      <c r="E45" s="15">
        <f t="shared" si="5"/>
        <v>57.15315194765286</v>
      </c>
      <c r="F45" s="15">
        <f t="shared" si="5"/>
        <v>60.39145893720344</v>
      </c>
      <c r="G45" s="16">
        <f t="shared" si="5"/>
        <v>64.27784207055569</v>
      </c>
      <c r="H45" s="15">
        <f t="shared" si="5"/>
        <v>71.14450543627882</v>
      </c>
      <c r="I45" s="15">
        <f t="shared" si="5"/>
        <v>79.33432483261797</v>
      </c>
      <c r="J45" s="15">
        <f t="shared" si="5"/>
        <v>88.13025163702132</v>
      </c>
      <c r="K45" s="15">
        <f t="shared" si="5"/>
        <v>96.57819553722247</v>
      </c>
      <c r="L45" s="15">
        <f t="shared" si="6"/>
        <v>101.87947181692851</v>
      </c>
      <c r="M45" s="15">
        <f t="shared" si="6"/>
        <v>106.62854241725462</v>
      </c>
      <c r="N45" s="15">
        <f t="shared" si="6"/>
        <v>112.32879138735757</v>
      </c>
      <c r="O45" s="15">
        <f t="shared" si="6"/>
        <v>116.32092769442437</v>
      </c>
      <c r="P45" s="15">
        <f t="shared" si="6"/>
        <v>124.83889877330512</v>
      </c>
    </row>
    <row r="46" spans="1:16" s="10" customFormat="1" ht="12.75" customHeight="1">
      <c r="A46" s="10">
        <v>90</v>
      </c>
      <c r="B46" s="80">
        <v>90</v>
      </c>
      <c r="C46" s="15">
        <f t="shared" si="5"/>
        <v>59.196326971111546</v>
      </c>
      <c r="D46" s="15">
        <f t="shared" si="5"/>
        <v>61.75401863987018</v>
      </c>
      <c r="E46" s="15">
        <f t="shared" si="5"/>
        <v>65.64659223635485</v>
      </c>
      <c r="F46" s="15">
        <f t="shared" si="5"/>
        <v>69.12601828548483</v>
      </c>
      <c r="G46" s="16">
        <f t="shared" si="5"/>
        <v>73.29107935399846</v>
      </c>
      <c r="H46" s="15">
        <f t="shared" si="5"/>
        <v>80.62465947549038</v>
      </c>
      <c r="I46" s="15">
        <f t="shared" si="5"/>
        <v>89.3342157120044</v>
      </c>
      <c r="J46" s="15">
        <f t="shared" si="5"/>
        <v>98.64992392620772</v>
      </c>
      <c r="K46" s="15">
        <f t="shared" si="5"/>
        <v>107.56501040283598</v>
      </c>
      <c r="L46" s="15">
        <f t="shared" si="6"/>
        <v>113.1452336796429</v>
      </c>
      <c r="M46" s="15">
        <f t="shared" si="6"/>
        <v>118.13590842373323</v>
      </c>
      <c r="N46" s="15">
        <f t="shared" si="6"/>
        <v>124.11619540527997</v>
      </c>
      <c r="O46" s="15">
        <f t="shared" si="6"/>
        <v>128.29867588488307</v>
      </c>
      <c r="P46" s="15">
        <f t="shared" si="6"/>
        <v>137.2082133460807</v>
      </c>
    </row>
    <row r="47" spans="1:16" s="10" customFormat="1" ht="12.75" customHeight="1">
      <c r="A47" s="10">
        <v>100</v>
      </c>
      <c r="B47" s="80">
        <v>100</v>
      </c>
      <c r="C47" s="15">
        <f t="shared" si="5"/>
        <v>67.32753322182816</v>
      </c>
      <c r="D47" s="15">
        <f t="shared" si="5"/>
        <v>70.06499508861452</v>
      </c>
      <c r="E47" s="15">
        <f t="shared" si="5"/>
        <v>74.2218818406019</v>
      </c>
      <c r="F47" s="15">
        <f t="shared" si="5"/>
        <v>77.9294423061636</v>
      </c>
      <c r="G47" s="16">
        <f t="shared" si="5"/>
        <v>82.3581268994563</v>
      </c>
      <c r="H47" s="15">
        <f t="shared" si="5"/>
        <v>90.133225092156</v>
      </c>
      <c r="I47" s="15">
        <f t="shared" si="5"/>
        <v>99.33412989917005</v>
      </c>
      <c r="J47" s="15">
        <f t="shared" si="5"/>
        <v>109.14123131488076</v>
      </c>
      <c r="K47" s="15">
        <f t="shared" si="5"/>
        <v>118.49800177383685</v>
      </c>
      <c r="L47" s="15">
        <f t="shared" si="6"/>
        <v>124.3421013496096</v>
      </c>
      <c r="M47" s="15">
        <f t="shared" si="6"/>
        <v>129.56125178004152</v>
      </c>
      <c r="N47" s="15">
        <f t="shared" si="6"/>
        <v>135.80689093259934</v>
      </c>
      <c r="O47" s="15">
        <f t="shared" si="6"/>
        <v>140.1697141961776</v>
      </c>
      <c r="P47" s="15">
        <f t="shared" si="6"/>
        <v>149.44878886709034</v>
      </c>
    </row>
    <row r="48" spans="2:16" s="10" customFormat="1" ht="12.75" customHeight="1">
      <c r="B48" s="80"/>
      <c r="C48" s="15"/>
      <c r="D48" s="15"/>
      <c r="E48" s="15"/>
      <c r="F48" s="15"/>
      <c r="G48" s="16"/>
      <c r="H48" s="15"/>
      <c r="I48" s="15"/>
      <c r="J48" s="15"/>
      <c r="K48" s="15"/>
      <c r="L48" s="15"/>
      <c r="M48" s="15"/>
      <c r="N48" s="15"/>
      <c r="O48" s="15"/>
      <c r="P48" s="15"/>
    </row>
    <row r="49" spans="2:16" s="85" customFormat="1" ht="12.75" customHeight="1">
      <c r="B49" s="91" t="s">
        <v>22</v>
      </c>
      <c r="C49" s="92">
        <f>NORMSINV(1-C1)</f>
        <v>-2.5758345145732164</v>
      </c>
      <c r="D49" s="92">
        <f aca="true" t="shared" si="7" ref="D49:P49">NORMSINV(1-D1)</f>
        <v>-2.3263419279828668</v>
      </c>
      <c r="E49" s="92">
        <f t="shared" si="7"/>
        <v>-1.9599610823206604</v>
      </c>
      <c r="F49" s="92">
        <f t="shared" si="7"/>
        <v>-1.6448530004709028</v>
      </c>
      <c r="G49" s="92">
        <f t="shared" si="7"/>
        <v>-1.2815507943741977</v>
      </c>
      <c r="H49" s="92">
        <f t="shared" si="7"/>
        <v>-0.6744903657818213</v>
      </c>
      <c r="I49" s="92">
        <f t="shared" si="7"/>
        <v>0</v>
      </c>
      <c r="J49" s="92">
        <f t="shared" si="7"/>
        <v>0.6744903657818213</v>
      </c>
      <c r="K49" s="92">
        <f t="shared" si="7"/>
        <v>1.2815507943741977</v>
      </c>
      <c r="L49" s="92">
        <f t="shared" si="7"/>
        <v>1.6448530004709028</v>
      </c>
      <c r="M49" s="92">
        <f t="shared" si="7"/>
        <v>1.9599610823206604</v>
      </c>
      <c r="N49" s="92">
        <f t="shared" si="7"/>
        <v>2.3263419279828668</v>
      </c>
      <c r="O49" s="92">
        <f t="shared" si="7"/>
        <v>2.5758345145732164</v>
      </c>
      <c r="P49" s="92">
        <f t="shared" si="7"/>
        <v>3.0902447178959846</v>
      </c>
    </row>
  </sheetData>
  <printOptions horizontalCentered="1"/>
  <pageMargins left="0.7" right="0.7" top="1" bottom="1" header="0.5" footer="0.5"/>
  <pageSetup horizontalDpi="300" verticalDpi="300" orientation="portrait" r:id="rId2"/>
  <headerFooter alignWithMargins="0">
    <oddFooter>&amp;R&amp;9Appendix E: Tables - Page &amp;P</oddFooter>
  </headerFooter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B2">
      <pane xSplit="1" ySplit="2" topLeftCell="C34" activePane="bottomRight" state="frozen"/>
      <selection pane="topLeft" activeCell="J3" sqref="J3"/>
      <selection pane="topRight" activeCell="J3" sqref="J3"/>
      <selection pane="bottomLeft" activeCell="J3" sqref="J3"/>
      <selection pane="bottomRight" activeCell="J3" sqref="J3"/>
    </sheetView>
  </sheetViews>
  <sheetFormatPr defaultColWidth="9.140625" defaultRowHeight="12.75"/>
  <cols>
    <col min="1" max="1" width="0" style="22" hidden="1" customWidth="1"/>
    <col min="2" max="2" width="4.421875" style="26" customWidth="1"/>
    <col min="3" max="14" width="4.00390625" style="24" customWidth="1"/>
    <col min="15" max="19" width="4.140625" style="24" customWidth="1"/>
    <col min="20" max="21" width="4.57421875" style="24" customWidth="1"/>
    <col min="22" max="16384" width="9.140625" style="22" customWidth="1"/>
  </cols>
  <sheetData>
    <row r="1" spans="1:21" ht="9" hidden="1">
      <c r="A1" s="21">
        <v>0.25</v>
      </c>
      <c r="B1" s="23"/>
      <c r="C1" s="24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  <c r="K1" s="24">
        <v>9</v>
      </c>
      <c r="L1" s="24">
        <v>10</v>
      </c>
      <c r="M1" s="24">
        <v>12</v>
      </c>
      <c r="N1" s="24">
        <v>15</v>
      </c>
      <c r="O1" s="24">
        <v>20</v>
      </c>
      <c r="P1" s="24">
        <v>24</v>
      </c>
      <c r="Q1" s="24">
        <v>30</v>
      </c>
      <c r="R1" s="24">
        <v>40</v>
      </c>
      <c r="S1" s="24">
        <v>60</v>
      </c>
      <c r="T1" s="24">
        <v>120</v>
      </c>
      <c r="U1" s="24">
        <v>99999</v>
      </c>
    </row>
    <row r="2" spans="2:21" s="9" customFormat="1" ht="24.75" customHeight="1">
      <c r="B2" s="17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9"/>
    </row>
    <row r="3" spans="1:21" s="28" customFormat="1" ht="22.5">
      <c r="A3" s="27"/>
      <c r="B3" s="34" t="s">
        <v>24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12</v>
      </c>
      <c r="N3" s="30">
        <v>15</v>
      </c>
      <c r="O3" s="30">
        <v>20</v>
      </c>
      <c r="P3" s="30">
        <v>24</v>
      </c>
      <c r="Q3" s="30">
        <v>30</v>
      </c>
      <c r="R3" s="30">
        <v>40</v>
      </c>
      <c r="S3" s="30">
        <v>60</v>
      </c>
      <c r="T3" s="30">
        <v>120</v>
      </c>
      <c r="U3" s="31" t="s">
        <v>18</v>
      </c>
    </row>
    <row r="4" spans="1:21" ht="15" customHeight="1">
      <c r="A4" s="22">
        <v>1</v>
      </c>
      <c r="B4" s="32">
        <v>1</v>
      </c>
      <c r="C4" s="33">
        <f>FINV($A$1,C$1,$A4)</f>
        <v>5.82843995289295</v>
      </c>
      <c r="D4" s="33">
        <f aca="true" t="shared" si="0" ref="D4:S22">FINV($A$1,D$1,$A4)</f>
        <v>7.500005949623301</v>
      </c>
      <c r="E4" s="33">
        <f t="shared" si="0"/>
        <v>8.199862122637569</v>
      </c>
      <c r="F4" s="33">
        <f t="shared" si="0"/>
        <v>8.580940402680426</v>
      </c>
      <c r="G4" s="33">
        <f t="shared" si="0"/>
        <v>8.819796448733541</v>
      </c>
      <c r="H4" s="33">
        <f t="shared" si="0"/>
        <v>8.983249699667795</v>
      </c>
      <c r="I4" s="33">
        <f t="shared" si="0"/>
        <v>9.102052445086883</v>
      </c>
      <c r="J4" s="33">
        <f t="shared" si="0"/>
        <v>9.192262950818986</v>
      </c>
      <c r="K4" s="33">
        <f t="shared" si="0"/>
        <v>9.263089850719552</v>
      </c>
      <c r="L4" s="33">
        <f t="shared" si="0"/>
        <v>9.320160643255804</v>
      </c>
      <c r="M4" s="33">
        <f t="shared" si="0"/>
        <v>9.40639210966765</v>
      </c>
      <c r="N4" s="33">
        <f t="shared" si="0"/>
        <v>9.493419383943547</v>
      </c>
      <c r="O4" s="33">
        <f t="shared" si="0"/>
        <v>9.581242466083495</v>
      </c>
      <c r="P4" s="33">
        <f t="shared" si="0"/>
        <v>9.625466645957204</v>
      </c>
      <c r="Q4" s="33">
        <f t="shared" si="0"/>
        <v>9.669832934378064</v>
      </c>
      <c r="R4" s="33">
        <f t="shared" si="0"/>
        <v>9.714398174764938</v>
      </c>
      <c r="S4" s="33">
        <f t="shared" si="0"/>
        <v>9.759162367117824</v>
      </c>
      <c r="T4" s="33">
        <f aca="true" t="shared" si="1" ref="T4:U22">FINV($A$1,T$1,$A4)</f>
        <v>9.804068668017862</v>
      </c>
      <c r="U4" s="33">
        <f t="shared" si="1"/>
        <v>9.849145499174483</v>
      </c>
    </row>
    <row r="5" spans="1:21" ht="15" customHeight="1">
      <c r="A5" s="22">
        <v>2</v>
      </c>
      <c r="B5" s="32">
        <v>2</v>
      </c>
      <c r="C5" s="33">
        <f>FINV($A$1,C$1,$A5)</f>
        <v>2.571425739006372</v>
      </c>
      <c r="D5" s="33">
        <f t="shared" si="0"/>
        <v>2.999996695507434</v>
      </c>
      <c r="E5" s="33">
        <f t="shared" si="0"/>
        <v>3.1533744504486094</v>
      </c>
      <c r="F5" s="33">
        <f t="shared" si="0"/>
        <v>3.2320528475793253</v>
      </c>
      <c r="G5" s="33">
        <f t="shared" si="0"/>
        <v>3.279893689978053</v>
      </c>
      <c r="H5" s="33">
        <f t="shared" si="0"/>
        <v>3.312052854198555</v>
      </c>
      <c r="I5" s="33">
        <f t="shared" si="0"/>
        <v>3.3351597039654735</v>
      </c>
      <c r="J5" s="33">
        <f t="shared" si="0"/>
        <v>3.3525537901368807</v>
      </c>
      <c r="K5" s="33">
        <f t="shared" si="0"/>
        <v>3.366132261817256</v>
      </c>
      <c r="L5" s="33">
        <f t="shared" si="0"/>
        <v>3.377017776529101</v>
      </c>
      <c r="M5" s="33">
        <f t="shared" si="0"/>
        <v>3.3933957865883713</v>
      </c>
      <c r="N5" s="33">
        <f t="shared" si="0"/>
        <v>3.409823534639145</v>
      </c>
      <c r="O5" s="33">
        <f t="shared" si="0"/>
        <v>3.4263010206814215</v>
      </c>
      <c r="P5" s="33">
        <f t="shared" si="0"/>
        <v>3.434557527270954</v>
      </c>
      <c r="Q5" s="33">
        <f t="shared" si="0"/>
        <v>3.442835350142559</v>
      </c>
      <c r="R5" s="33">
        <f t="shared" si="0"/>
        <v>3.451120278441522</v>
      </c>
      <c r="S5" s="33">
        <f t="shared" si="0"/>
        <v>3.4594194175951998</v>
      </c>
      <c r="T5" s="33">
        <f t="shared" si="1"/>
        <v>3.467732767603593</v>
      </c>
      <c r="U5" s="33">
        <f t="shared" si="1"/>
        <v>3.476046117611986</v>
      </c>
    </row>
    <row r="6" spans="1:21" ht="15" customHeight="1">
      <c r="A6" s="22">
        <v>3</v>
      </c>
      <c r="B6" s="32">
        <v>3</v>
      </c>
      <c r="C6" s="33">
        <f>FINV($A$1,C$1,$A6)</f>
        <v>2.023860190547566</v>
      </c>
      <c r="D6" s="33">
        <f t="shared" si="0"/>
        <v>2.2797621568315662</v>
      </c>
      <c r="E6" s="33">
        <f t="shared" si="0"/>
        <v>2.3555486450277385</v>
      </c>
      <c r="F6" s="33">
        <f t="shared" si="0"/>
        <v>2.39010944369511</v>
      </c>
      <c r="G6" s="33">
        <f t="shared" si="0"/>
        <v>2.409496602240324</v>
      </c>
      <c r="H6" s="33">
        <f t="shared" si="0"/>
        <v>2.421785438855295</v>
      </c>
      <c r="I6" s="33">
        <f t="shared" si="0"/>
        <v>2.430226686556125</v>
      </c>
      <c r="J6" s="33">
        <f t="shared" si="0"/>
        <v>2.4363657757930923</v>
      </c>
      <c r="K6" s="33">
        <f t="shared" si="0"/>
        <v>2.441019830712321</v>
      </c>
      <c r="L6" s="33">
        <f t="shared" si="0"/>
        <v>2.444668467660449</v>
      </c>
      <c r="M6" s="33">
        <f t="shared" si="0"/>
        <v>2.4500081963196862</v>
      </c>
      <c r="N6" s="33">
        <f t="shared" si="0"/>
        <v>2.4551845001496986</v>
      </c>
      <c r="O6" s="33">
        <f t="shared" si="0"/>
        <v>2.4601902737231285</v>
      </c>
      <c r="P6" s="33">
        <f t="shared" si="0"/>
        <v>2.4626309880204644</v>
      </c>
      <c r="Q6" s="33">
        <f t="shared" si="0"/>
        <v>2.4650290697536548</v>
      </c>
      <c r="R6" s="33">
        <f t="shared" si="0"/>
        <v>2.4673809662090207</v>
      </c>
      <c r="S6" s="33">
        <f t="shared" si="0"/>
        <v>2.4696831246728834</v>
      </c>
      <c r="T6" s="33">
        <f t="shared" si="1"/>
        <v>2.4719462032862793</v>
      </c>
      <c r="U6" s="33">
        <f t="shared" si="1"/>
        <v>2.474159543908172</v>
      </c>
    </row>
    <row r="7" spans="1:21" ht="15" customHeight="1">
      <c r="A7" s="22">
        <v>4</v>
      </c>
      <c r="B7" s="32">
        <v>4</v>
      </c>
      <c r="C7" s="33">
        <f>FINV($A$1,C$1,$A7)</f>
        <v>1.807404004239288</v>
      </c>
      <c r="D7" s="33">
        <f t="shared" si="0"/>
        <v>2.000000165480742</v>
      </c>
      <c r="E7" s="33">
        <f t="shared" si="0"/>
        <v>2.0466686123654654</v>
      </c>
      <c r="F7" s="33">
        <f t="shared" si="0"/>
        <v>2.0641763853745942</v>
      </c>
      <c r="G7" s="33">
        <f t="shared" si="0"/>
        <v>2.072297888844332</v>
      </c>
      <c r="H7" s="33">
        <f t="shared" si="0"/>
        <v>2.0765682506862504</v>
      </c>
      <c r="I7" s="33">
        <f t="shared" si="0"/>
        <v>2.0790018595562287</v>
      </c>
      <c r="J7" s="33">
        <f t="shared" si="0"/>
        <v>2.0804620248782157</v>
      </c>
      <c r="K7" s="33">
        <f t="shared" si="0"/>
        <v>2.0813786250073463</v>
      </c>
      <c r="L7" s="33">
        <f t="shared" si="0"/>
        <v>2.0819612700506696</v>
      </c>
      <c r="M7" s="33">
        <f t="shared" si="0"/>
        <v>2.082579442230781</v>
      </c>
      <c r="N7" s="33">
        <f t="shared" si="0"/>
        <v>2.082881422893479</v>
      </c>
      <c r="O7" s="33">
        <f t="shared" si="0"/>
        <v>2.082845895756691</v>
      </c>
      <c r="P7" s="33">
        <f t="shared" si="0"/>
        <v>2.0826966817821813</v>
      </c>
      <c r="Q7" s="33">
        <f t="shared" si="0"/>
        <v>2.0824586499657016</v>
      </c>
      <c r="R7" s="33">
        <f t="shared" si="0"/>
        <v>2.082128247593573</v>
      </c>
      <c r="S7" s="33">
        <f t="shared" si="0"/>
        <v>2.081705474665796</v>
      </c>
      <c r="T7" s="33">
        <f t="shared" si="1"/>
        <v>2.0811832257550122</v>
      </c>
      <c r="U7" s="33">
        <f t="shared" si="1"/>
        <v>2.080561500861222</v>
      </c>
    </row>
    <row r="8" spans="2:21" ht="15" customHeight="1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15" customHeight="1">
      <c r="A9" s="22">
        <v>5</v>
      </c>
      <c r="B9" s="32">
        <v>5</v>
      </c>
      <c r="C9" s="33">
        <f>FINV($A$1,C$1,$A9)</f>
        <v>1.692470164016413</v>
      </c>
      <c r="D9" s="33">
        <f t="shared" si="0"/>
        <v>1.8527543943491764</v>
      </c>
      <c r="E9" s="33">
        <f t="shared" si="0"/>
        <v>1.8842669646801369</v>
      </c>
      <c r="F9" s="33">
        <f t="shared" si="0"/>
        <v>1.8926833433852153</v>
      </c>
      <c r="G9" s="33">
        <f t="shared" si="0"/>
        <v>1.8946586521906283</v>
      </c>
      <c r="H9" s="33">
        <f t="shared" si="0"/>
        <v>1.894470358365652</v>
      </c>
      <c r="I9" s="33">
        <f t="shared" si="0"/>
        <v>1.8935111256723758</v>
      </c>
      <c r="J9" s="33">
        <f t="shared" si="0"/>
        <v>1.8923032030215836</v>
      </c>
      <c r="K9" s="33">
        <f t="shared" si="0"/>
        <v>1.8910562005203246</v>
      </c>
      <c r="L9" s="33">
        <f t="shared" si="0"/>
        <v>1.8898518305832113</v>
      </c>
      <c r="M9" s="33">
        <f t="shared" si="0"/>
        <v>1.8876917806665006</v>
      </c>
      <c r="N9" s="33">
        <f t="shared" si="0"/>
        <v>1.8850734306852246</v>
      </c>
      <c r="O9" s="33">
        <f t="shared" si="0"/>
        <v>1.8819754643573106</v>
      </c>
      <c r="P9" s="33">
        <f t="shared" si="0"/>
        <v>1.8802346346546983</v>
      </c>
      <c r="Q9" s="33">
        <f t="shared" si="0"/>
        <v>1.8783623545459704</v>
      </c>
      <c r="R9" s="33">
        <f t="shared" si="0"/>
        <v>1.87634974224693</v>
      </c>
      <c r="S9" s="33">
        <f t="shared" si="0"/>
        <v>1.8741950214007375</v>
      </c>
      <c r="T9" s="33">
        <f t="shared" si="1"/>
        <v>1.8718928629368747</v>
      </c>
      <c r="U9" s="33">
        <f t="shared" si="1"/>
        <v>1.869439714141663</v>
      </c>
    </row>
    <row r="10" spans="1:21" ht="15" customHeight="1">
      <c r="A10" s="22">
        <v>6</v>
      </c>
      <c r="B10" s="32">
        <v>6</v>
      </c>
      <c r="C10" s="33">
        <f>FINV($A$1,C$1,$A10)</f>
        <v>1.6214194431540818</v>
      </c>
      <c r="D10" s="33">
        <f t="shared" si="0"/>
        <v>1.7622028281039093</v>
      </c>
      <c r="E10" s="33">
        <f t="shared" si="0"/>
        <v>1.784432157592164</v>
      </c>
      <c r="F10" s="33">
        <f t="shared" si="0"/>
        <v>1.7871535362701252</v>
      </c>
      <c r="G10" s="33">
        <f t="shared" si="0"/>
        <v>1.7852137546015001</v>
      </c>
      <c r="H10" s="33">
        <f t="shared" si="0"/>
        <v>1.7821353281988195</v>
      </c>
      <c r="I10" s="33">
        <f t="shared" si="0"/>
        <v>1.778946767672096</v>
      </c>
      <c r="J10" s="33">
        <f t="shared" si="0"/>
        <v>1.7759624881819036</v>
      </c>
      <c r="K10" s="33">
        <f t="shared" si="0"/>
        <v>1.7732624257860152</v>
      </c>
      <c r="L10" s="33">
        <f t="shared" si="0"/>
        <v>1.7708483568412703</v>
      </c>
      <c r="M10" s="33">
        <f t="shared" si="0"/>
        <v>1.7667804996790437</v>
      </c>
      <c r="N10" s="33">
        <f t="shared" si="0"/>
        <v>1.7621388792576909</v>
      </c>
      <c r="O10" s="33">
        <f t="shared" si="0"/>
        <v>1.7568790866562267</v>
      </c>
      <c r="P10" s="33">
        <f t="shared" si="0"/>
        <v>1.753999612219559</v>
      </c>
      <c r="Q10" s="33">
        <f t="shared" si="0"/>
        <v>1.7509478311694693</v>
      </c>
      <c r="R10" s="33">
        <f t="shared" si="0"/>
        <v>1.7477095326512426</v>
      </c>
      <c r="S10" s="33">
        <f t="shared" si="0"/>
        <v>1.7442829403080395</v>
      </c>
      <c r="T10" s="33">
        <f t="shared" si="1"/>
        <v>1.7406538432851448</v>
      </c>
      <c r="U10" s="33">
        <f t="shared" si="1"/>
        <v>1.736820465225719</v>
      </c>
    </row>
    <row r="11" spans="1:21" ht="15" customHeight="1">
      <c r="A11" s="22">
        <v>7</v>
      </c>
      <c r="B11" s="32">
        <v>7</v>
      </c>
      <c r="C11" s="33">
        <f>FINV($A$1,C$1,$A11)</f>
        <v>1.5732162239601166</v>
      </c>
      <c r="D11" s="33">
        <f t="shared" si="0"/>
        <v>1.7009789132771402</v>
      </c>
      <c r="E11" s="33">
        <f t="shared" si="0"/>
        <v>1.716928821338115</v>
      </c>
      <c r="F11" s="33">
        <f t="shared" si="0"/>
        <v>1.7157368858988775</v>
      </c>
      <c r="G11" s="33">
        <f t="shared" si="0"/>
        <v>1.7110579619838973</v>
      </c>
      <c r="H11" s="33">
        <f t="shared" si="0"/>
        <v>1.7059313961453881</v>
      </c>
      <c r="I11" s="33">
        <f t="shared" si="0"/>
        <v>1.7011458908200439</v>
      </c>
      <c r="J11" s="33">
        <f t="shared" si="0"/>
        <v>1.6968719762644469</v>
      </c>
      <c r="K11" s="33">
        <f t="shared" si="0"/>
        <v>1.6931096524785971</v>
      </c>
      <c r="L11" s="33">
        <f t="shared" si="0"/>
        <v>1.6898020760436339</v>
      </c>
      <c r="M11" s="33">
        <f t="shared" si="0"/>
        <v>1.6843166861235659</v>
      </c>
      <c r="N11" s="33">
        <f t="shared" si="0"/>
        <v>1.6781473988203288</v>
      </c>
      <c r="O11" s="33">
        <f t="shared" si="0"/>
        <v>1.6712320416445436</v>
      </c>
      <c r="P11" s="33">
        <f t="shared" si="0"/>
        <v>1.6674714942155333</v>
      </c>
      <c r="Q11" s="33">
        <f t="shared" si="0"/>
        <v>1.6634942312521162</v>
      </c>
      <c r="R11" s="33">
        <f t="shared" si="0"/>
        <v>1.6592913709700952</v>
      </c>
      <c r="S11" s="33">
        <f t="shared" si="0"/>
        <v>1.6548469261579157</v>
      </c>
      <c r="T11" s="33">
        <f t="shared" si="1"/>
        <v>1.650148462317702</v>
      </c>
      <c r="U11" s="33">
        <f t="shared" si="1"/>
        <v>1.6451870976652572</v>
      </c>
    </row>
    <row r="12" spans="1:21" ht="15" customHeight="1">
      <c r="A12" s="22">
        <v>8</v>
      </c>
      <c r="B12" s="32">
        <v>8</v>
      </c>
      <c r="C12" s="33">
        <f>FINV($A$1,C$1,$A12)</f>
        <v>1.5383889717668353</v>
      </c>
      <c r="D12" s="33">
        <f t="shared" si="0"/>
        <v>1.656854209386438</v>
      </c>
      <c r="E12" s="33">
        <f t="shared" si="0"/>
        <v>1.6682726311501028</v>
      </c>
      <c r="F12" s="33">
        <f t="shared" si="0"/>
        <v>1.6642154321289127</v>
      </c>
      <c r="G12" s="33">
        <f t="shared" si="0"/>
        <v>1.6575008032759797</v>
      </c>
      <c r="H12" s="33">
        <f t="shared" si="0"/>
        <v>1.6508394651282288</v>
      </c>
      <c r="I12" s="33">
        <f t="shared" si="0"/>
        <v>1.6448389317247347</v>
      </c>
      <c r="J12" s="33">
        <f t="shared" si="0"/>
        <v>1.6395773627664312</v>
      </c>
      <c r="K12" s="33">
        <f t="shared" si="0"/>
        <v>1.6349943621207785</v>
      </c>
      <c r="L12" s="33">
        <f t="shared" si="0"/>
        <v>1.6309940065184492</v>
      </c>
      <c r="M12" s="33">
        <f t="shared" si="0"/>
        <v>1.6243948408600772</v>
      </c>
      <c r="N12" s="33">
        <f t="shared" si="0"/>
        <v>1.6170140781923692</v>
      </c>
      <c r="O12" s="33">
        <f t="shared" si="0"/>
        <v>1.6087646770301944</v>
      </c>
      <c r="P12" s="33">
        <f t="shared" si="0"/>
        <v>1.6042864814380664</v>
      </c>
      <c r="Q12" s="33">
        <f t="shared" si="0"/>
        <v>1.5995524904610647</v>
      </c>
      <c r="R12" s="33">
        <f t="shared" si="0"/>
        <v>1.5945449405307954</v>
      </c>
      <c r="S12" s="33">
        <f t="shared" si="0"/>
        <v>1.5892496207925433</v>
      </c>
      <c r="T12" s="33">
        <f t="shared" si="1"/>
        <v>1.5836452149642355</v>
      </c>
      <c r="U12" s="33">
        <f t="shared" si="1"/>
        <v>1.5777175121911569</v>
      </c>
    </row>
    <row r="13" spans="1:21" ht="15" customHeight="1">
      <c r="A13" s="22">
        <v>9</v>
      </c>
      <c r="B13" s="32">
        <v>9</v>
      </c>
      <c r="C13" s="33">
        <f>FINV($A$1,C$1,$A13)</f>
        <v>1.5120633634069236</v>
      </c>
      <c r="D13" s="33">
        <f t="shared" si="0"/>
        <v>1.623554624075041</v>
      </c>
      <c r="E13" s="33">
        <f t="shared" si="0"/>
        <v>1.6315464534955026</v>
      </c>
      <c r="F13" s="33">
        <f t="shared" si="0"/>
        <v>1.625299006491332</v>
      </c>
      <c r="G13" s="33">
        <f t="shared" si="0"/>
        <v>1.6170105254786904</v>
      </c>
      <c r="H13" s="33">
        <f t="shared" si="0"/>
        <v>1.609144817393826</v>
      </c>
      <c r="I13" s="33">
        <f t="shared" si="0"/>
        <v>1.602185051297056</v>
      </c>
      <c r="J13" s="33">
        <f t="shared" si="0"/>
        <v>1.5961401089725769</v>
      </c>
      <c r="K13" s="33">
        <f t="shared" si="0"/>
        <v>1.5908998562963461</v>
      </c>
      <c r="L13" s="33">
        <f t="shared" si="0"/>
        <v>1.5863399482896057</v>
      </c>
      <c r="M13" s="33">
        <f t="shared" si="0"/>
        <v>1.5788348406431396</v>
      </c>
      <c r="N13" s="33">
        <f t="shared" si="0"/>
        <v>1.570457541788528</v>
      </c>
      <c r="O13" s="33">
        <f t="shared" si="0"/>
        <v>1.5610996939585675</v>
      </c>
      <c r="P13" s="33">
        <f t="shared" si="0"/>
        <v>1.556015760684204</v>
      </c>
      <c r="Q13" s="33">
        <f t="shared" si="0"/>
        <v>1.5506387285313394</v>
      </c>
      <c r="R13" s="33">
        <f t="shared" si="0"/>
        <v>1.5449455048610616</v>
      </c>
      <c r="S13" s="33">
        <f t="shared" si="0"/>
        <v>1.5389147733912978</v>
      </c>
      <c r="T13" s="33">
        <f t="shared" si="1"/>
        <v>1.5325181124126175</v>
      </c>
      <c r="U13" s="33">
        <f t="shared" si="1"/>
        <v>1.5257359819997873</v>
      </c>
    </row>
    <row r="14" spans="2:21" ht="1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5" customHeight="1">
      <c r="A15" s="22">
        <v>10</v>
      </c>
      <c r="B15" s="32">
        <v>10</v>
      </c>
      <c r="C15" s="33">
        <f>FINV($A$1,C$1,$A15)</f>
        <v>1.4914647294972383</v>
      </c>
      <c r="D15" s="33">
        <f t="shared" si="0"/>
        <v>1.5975381018051849</v>
      </c>
      <c r="E15" s="33">
        <f t="shared" si="0"/>
        <v>1.6028494087549916</v>
      </c>
      <c r="F15" s="33">
        <f t="shared" si="0"/>
        <v>1.5948664611187269</v>
      </c>
      <c r="G15" s="33">
        <f t="shared" si="0"/>
        <v>1.5853238721774687</v>
      </c>
      <c r="H15" s="33">
        <f t="shared" si="0"/>
        <v>1.5764882732582919</v>
      </c>
      <c r="I15" s="33">
        <f t="shared" si="0"/>
        <v>1.5687504628658644</v>
      </c>
      <c r="J15" s="33">
        <f t="shared" si="0"/>
        <v>1.5620624793655224</v>
      </c>
      <c r="K15" s="33">
        <f t="shared" si="0"/>
        <v>1.5562804378532746</v>
      </c>
      <c r="L15" s="33">
        <f t="shared" si="0"/>
        <v>1.5512551243546113</v>
      </c>
      <c r="M15" s="33">
        <f t="shared" si="0"/>
        <v>1.5429968414082396</v>
      </c>
      <c r="N15" s="33">
        <f t="shared" si="0"/>
        <v>1.5337775494117523</v>
      </c>
      <c r="O15" s="33">
        <f t="shared" si="0"/>
        <v>1.5234764561000702</v>
      </c>
      <c r="P15" s="33">
        <f t="shared" si="0"/>
        <v>1.5178720502717624</v>
      </c>
      <c r="Q15" s="33">
        <f t="shared" si="0"/>
        <v>1.5119372420713262</v>
      </c>
      <c r="R15" s="33">
        <f t="shared" si="0"/>
        <v>1.505643609789331</v>
      </c>
      <c r="S15" s="33">
        <f t="shared" si="0"/>
        <v>1.4989627317163468</v>
      </c>
      <c r="T15" s="33">
        <f t="shared" si="1"/>
        <v>1.4918599688940049</v>
      </c>
      <c r="U15" s="33">
        <f t="shared" si="1"/>
        <v>1.4843060114344553</v>
      </c>
    </row>
    <row r="16" spans="1:21" ht="15" customHeight="1">
      <c r="A16" s="22">
        <v>11</v>
      </c>
      <c r="B16" s="32">
        <v>11</v>
      </c>
      <c r="C16" s="33">
        <f>FINV($A$1,C$1,$A16)</f>
        <v>1.4749126364677068</v>
      </c>
      <c r="D16" s="33">
        <f t="shared" si="0"/>
        <v>1.576657027158035</v>
      </c>
      <c r="E16" s="33">
        <f t="shared" si="0"/>
        <v>1.5798100605479704</v>
      </c>
      <c r="F16" s="33">
        <f t="shared" si="0"/>
        <v>1.5704202382949006</v>
      </c>
      <c r="G16" s="33">
        <f t="shared" si="0"/>
        <v>1.5598473623867903</v>
      </c>
      <c r="H16" s="33">
        <f t="shared" si="0"/>
        <v>1.5502124028898834</v>
      </c>
      <c r="I16" s="33">
        <f t="shared" si="0"/>
        <v>1.5418279986079142</v>
      </c>
      <c r="J16" s="33">
        <f t="shared" si="0"/>
        <v>1.5346035553420734</v>
      </c>
      <c r="K16" s="33">
        <f t="shared" si="0"/>
        <v>1.5283649901220997</v>
      </c>
      <c r="L16" s="33">
        <f t="shared" si="0"/>
        <v>1.5229488781187683</v>
      </c>
      <c r="M16" s="33">
        <f t="shared" si="0"/>
        <v>1.514049330353373</v>
      </c>
      <c r="N16" s="33">
        <f t="shared" si="0"/>
        <v>1.5041088374800893</v>
      </c>
      <c r="O16" s="33">
        <f t="shared" si="0"/>
        <v>1.4929870673086043</v>
      </c>
      <c r="P16" s="33">
        <f t="shared" si="0"/>
        <v>1.48692791412941</v>
      </c>
      <c r="Q16" s="33">
        <f t="shared" si="0"/>
        <v>1.4805001669060402</v>
      </c>
      <c r="R16" s="33">
        <f t="shared" si="0"/>
        <v>1.4736727393938054</v>
      </c>
      <c r="S16" s="33">
        <f t="shared" si="0"/>
        <v>1.4664092162774978</v>
      </c>
      <c r="T16" s="33">
        <f t="shared" si="1"/>
        <v>1.4586669649929718</v>
      </c>
      <c r="U16" s="33">
        <f t="shared" si="1"/>
        <v>1.4504042411545015</v>
      </c>
    </row>
    <row r="17" spans="1:21" ht="15" customHeight="1">
      <c r="A17" s="22">
        <v>12</v>
      </c>
      <c r="B17" s="32">
        <v>12</v>
      </c>
      <c r="C17" s="33">
        <f>FINV($A$1,C$1,$A17)</f>
        <v>1.4613235066462948</v>
      </c>
      <c r="D17" s="33">
        <f t="shared" si="0"/>
        <v>1.5595276181556983</v>
      </c>
      <c r="E17" s="33">
        <f t="shared" si="0"/>
        <v>1.5609060710630729</v>
      </c>
      <c r="F17" s="33">
        <f t="shared" si="0"/>
        <v>1.5503509587233566</v>
      </c>
      <c r="G17" s="33">
        <f t="shared" si="0"/>
        <v>1.5389218788186554</v>
      </c>
      <c r="H17" s="33">
        <f t="shared" si="0"/>
        <v>1.5286136800796157</v>
      </c>
      <c r="I17" s="33">
        <f t="shared" si="0"/>
        <v>1.5196821578911113</v>
      </c>
      <c r="J17" s="33">
        <f t="shared" si="0"/>
        <v>1.5119994145607052</v>
      </c>
      <c r="K17" s="33">
        <f t="shared" si="0"/>
        <v>1.5053736035497423</v>
      </c>
      <c r="L17" s="33">
        <f t="shared" si="0"/>
        <v>1.4996217601037642</v>
      </c>
      <c r="M17" s="33">
        <f t="shared" si="0"/>
        <v>1.4901662126476367</v>
      </c>
      <c r="N17" s="33">
        <f t="shared" si="0"/>
        <v>1.4795986658100446</v>
      </c>
      <c r="O17" s="33">
        <f t="shared" si="0"/>
        <v>1.4677556947617632</v>
      </c>
      <c r="P17" s="33">
        <f t="shared" si="0"/>
        <v>1.4612924204016053</v>
      </c>
      <c r="Q17" s="33">
        <f t="shared" si="0"/>
        <v>1.4544259130389037</v>
      </c>
      <c r="R17" s="33">
        <f t="shared" si="0"/>
        <v>1.447117981001611</v>
      </c>
      <c r="S17" s="33">
        <f t="shared" si="0"/>
        <v>1.4393251035471621</v>
      </c>
      <c r="T17" s="33">
        <f t="shared" si="1"/>
        <v>1.4309957663272144</v>
      </c>
      <c r="U17" s="33">
        <f t="shared" si="1"/>
        <v>1.4220784549934251</v>
      </c>
    </row>
    <row r="18" spans="1:21" ht="15" customHeight="1">
      <c r="A18" s="22">
        <v>13</v>
      </c>
      <c r="B18" s="32">
        <v>13</v>
      </c>
      <c r="C18" s="33">
        <f>FINV($A$1,C$1,$A18)</f>
        <v>1.4499690337288484</v>
      </c>
      <c r="D18" s="33">
        <f t="shared" si="0"/>
        <v>1.5452208401711687</v>
      </c>
      <c r="E18" s="33">
        <f t="shared" si="0"/>
        <v>1.545116035117644</v>
      </c>
      <c r="F18" s="33">
        <f t="shared" si="0"/>
        <v>1.5335821501594182</v>
      </c>
      <c r="G18" s="33">
        <f t="shared" si="0"/>
        <v>1.521424763950563</v>
      </c>
      <c r="H18" s="33">
        <f t="shared" si="0"/>
        <v>1.510542801952397</v>
      </c>
      <c r="I18" s="33">
        <f t="shared" si="0"/>
        <v>1.5011423215582909</v>
      </c>
      <c r="J18" s="33">
        <f t="shared" si="0"/>
        <v>1.4930670033663773</v>
      </c>
      <c r="K18" s="33">
        <f t="shared" si="0"/>
        <v>1.4861027963775086</v>
      </c>
      <c r="L18" s="33">
        <f t="shared" si="0"/>
        <v>1.4800587422314493</v>
      </c>
      <c r="M18" s="33">
        <f t="shared" si="0"/>
        <v>1.4701182493581655</v>
      </c>
      <c r="N18" s="33">
        <f t="shared" si="0"/>
        <v>1.45899825554352</v>
      </c>
      <c r="O18" s="33">
        <f t="shared" si="0"/>
        <v>1.446514019676215</v>
      </c>
      <c r="P18" s="33">
        <f t="shared" si="0"/>
        <v>1.4396892566992392</v>
      </c>
      <c r="Q18" s="33">
        <f t="shared" si="0"/>
        <v>1.4324257335829316</v>
      </c>
      <c r="R18" s="33">
        <f t="shared" si="0"/>
        <v>1.4246808177631465</v>
      </c>
      <c r="S18" s="33">
        <f t="shared" si="0"/>
        <v>1.4164047712483807</v>
      </c>
      <c r="T18" s="33">
        <f t="shared" si="1"/>
        <v>1.4075327570139962</v>
      </c>
      <c r="U18" s="33">
        <f t="shared" si="1"/>
        <v>1.3980017143921941</v>
      </c>
    </row>
    <row r="19" spans="1:21" ht="15" customHeight="1">
      <c r="A19" s="22">
        <v>14</v>
      </c>
      <c r="B19" s="32">
        <v>14</v>
      </c>
      <c r="C19" s="33">
        <f>FINV($A$1,C$1,$A19)</f>
        <v>1.4403376269456203</v>
      </c>
      <c r="D19" s="33">
        <f t="shared" si="0"/>
        <v>1.5330954283854226</v>
      </c>
      <c r="E19" s="33">
        <f t="shared" si="0"/>
        <v>1.5317311863327632</v>
      </c>
      <c r="F19" s="33">
        <f t="shared" si="0"/>
        <v>1.5193588609463404</v>
      </c>
      <c r="G19" s="33">
        <f t="shared" si="0"/>
        <v>1.5065761971300162</v>
      </c>
      <c r="H19" s="33">
        <f t="shared" si="0"/>
        <v>1.495200407930497</v>
      </c>
      <c r="I19" s="33">
        <f t="shared" si="0"/>
        <v>1.4853931418201682</v>
      </c>
      <c r="J19" s="33">
        <f t="shared" si="0"/>
        <v>1.476973210401411</v>
      </c>
      <c r="K19" s="33">
        <f t="shared" si="0"/>
        <v>1.4697150163556216</v>
      </c>
      <c r="L19" s="33">
        <f t="shared" si="0"/>
        <v>1.4634125022894295</v>
      </c>
      <c r="M19" s="33">
        <f t="shared" si="0"/>
        <v>1.4530439074178503</v>
      </c>
      <c r="N19" s="33">
        <f t="shared" si="0"/>
        <v>1.4414336391155302</v>
      </c>
      <c r="O19" s="33">
        <f t="shared" si="0"/>
        <v>1.4283738636322596</v>
      </c>
      <c r="P19" s="33">
        <f t="shared" si="0"/>
        <v>1.4212204746399948</v>
      </c>
      <c r="Q19" s="33">
        <f t="shared" si="0"/>
        <v>1.4135981274421283</v>
      </c>
      <c r="R19" s="33">
        <f t="shared" si="0"/>
        <v>1.4054535313334782</v>
      </c>
      <c r="S19" s="33">
        <f t="shared" si="0"/>
        <v>1.3967298428951835</v>
      </c>
      <c r="T19" s="33">
        <f t="shared" si="1"/>
        <v>1.3873533433184093</v>
      </c>
      <c r="U19" s="33">
        <f t="shared" si="1"/>
        <v>1.3772449847238022</v>
      </c>
    </row>
    <row r="20" spans="2:21" ht="1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5" customHeight="1">
      <c r="A21" s="22">
        <v>15</v>
      </c>
      <c r="B21" s="32">
        <v>15</v>
      </c>
      <c r="C21" s="33">
        <f>FINV($A$1,C$1,$A21)</f>
        <v>1.432063356787694</v>
      </c>
      <c r="D21" s="33">
        <f t="shared" si="0"/>
        <v>1.5226877536633765</v>
      </c>
      <c r="E21" s="33">
        <f t="shared" si="0"/>
        <v>1.5202417102955224</v>
      </c>
      <c r="F21" s="33">
        <f t="shared" si="0"/>
        <v>1.507142854961785</v>
      </c>
      <c r="G21" s="33">
        <f t="shared" si="0"/>
        <v>1.4938184023094436</v>
      </c>
      <c r="H21" s="33">
        <f t="shared" si="0"/>
        <v>1.4820109583979502</v>
      </c>
      <c r="I21" s="33">
        <f t="shared" si="0"/>
        <v>1.471846644562902</v>
      </c>
      <c r="J21" s="33">
        <f t="shared" si="0"/>
        <v>1.463123844303027</v>
      </c>
      <c r="K21" s="33">
        <f t="shared" si="0"/>
        <v>1.455603637623426</v>
      </c>
      <c r="L21" s="33">
        <f t="shared" si="0"/>
        <v>1.4490737498817907</v>
      </c>
      <c r="M21" s="33">
        <f t="shared" si="0"/>
        <v>1.4383250146465798</v>
      </c>
      <c r="N21" s="33">
        <f t="shared" si="0"/>
        <v>1.426272433491249</v>
      </c>
      <c r="O21" s="33">
        <f t="shared" si="0"/>
        <v>1.4126939618108736</v>
      </c>
      <c r="P21" s="33">
        <f t="shared" si="0"/>
        <v>1.405243921226429</v>
      </c>
      <c r="Q21" s="33">
        <f t="shared" si="0"/>
        <v>1.3972902834780143</v>
      </c>
      <c r="R21" s="33">
        <f t="shared" si="0"/>
        <v>1.388778869682028</v>
      </c>
      <c r="S21" s="33">
        <f t="shared" si="0"/>
        <v>1.3796395137433137</v>
      </c>
      <c r="T21" s="33">
        <f t="shared" si="1"/>
        <v>1.3697896150688393</v>
      </c>
      <c r="U21" s="33">
        <f t="shared" si="1"/>
        <v>1.3591350267461166</v>
      </c>
    </row>
    <row r="22" spans="1:21" ht="15" customHeight="1">
      <c r="A22" s="22">
        <v>16</v>
      </c>
      <c r="B22" s="32">
        <v>16</v>
      </c>
      <c r="C22" s="33">
        <f>FINV($A$1,C$1,$A22)</f>
        <v>1.424883322442838</v>
      </c>
      <c r="D22" s="33">
        <f t="shared" si="0"/>
        <v>1.5136567554918656</v>
      </c>
      <c r="E22" s="33">
        <f t="shared" si="0"/>
        <v>1.5102692429991293</v>
      </c>
      <c r="F22" s="33">
        <f t="shared" si="0"/>
        <v>1.4965397809874048</v>
      </c>
      <c r="G22" s="33">
        <f t="shared" si="0"/>
        <v>1.4827392647021043</v>
      </c>
      <c r="H22" s="33">
        <f t="shared" si="0"/>
        <v>1.4705499040701397</v>
      </c>
      <c r="I22" s="33">
        <f t="shared" si="0"/>
        <v>1.4600693987176783</v>
      </c>
      <c r="J22" s="33">
        <f t="shared" si="0"/>
        <v>1.4510792567534736</v>
      </c>
      <c r="K22" s="33">
        <f t="shared" si="0"/>
        <v>1.443327235506331</v>
      </c>
      <c r="L22" s="33">
        <f t="shared" si="0"/>
        <v>1.4365930667281646</v>
      </c>
      <c r="M22" s="33">
        <f t="shared" si="0"/>
        <v>1.4255014946229494</v>
      </c>
      <c r="N22" s="33">
        <f t="shared" si="0"/>
        <v>1.413051009535593</v>
      </c>
      <c r="O22" s="33">
        <f t="shared" si="0"/>
        <v>1.3990009151143568</v>
      </c>
      <c r="P22" s="33">
        <f t="shared" si="0"/>
        <v>1.3912764273982248</v>
      </c>
      <c r="Q22" s="33">
        <f t="shared" si="0"/>
        <v>1.383020808987112</v>
      </c>
      <c r="R22" s="33">
        <f t="shared" si="0"/>
        <v>1.374168334677961</v>
      </c>
      <c r="S22" s="33">
        <f aca="true" t="shared" si="2" ref="S22:U40">FINV($A$1,S$1,$A22)</f>
        <v>1.3646417329482574</v>
      </c>
      <c r="T22" s="33">
        <f t="shared" si="1"/>
        <v>1.3543468568855133</v>
      </c>
      <c r="U22" s="33">
        <f t="shared" si="1"/>
        <v>1.343172684187266</v>
      </c>
    </row>
    <row r="23" spans="1:21" ht="15" customHeight="1">
      <c r="A23" s="22">
        <v>17</v>
      </c>
      <c r="B23" s="32">
        <v>17</v>
      </c>
      <c r="C23" s="33">
        <f>FINV($A$1,C$1,$A23)</f>
        <v>1.4185914665176824</v>
      </c>
      <c r="D23" s="33">
        <f aca="true" t="shared" si="3" ref="D23:R23">FINV($A$1,D$1,$A23)</f>
        <v>1.5057466384860163</v>
      </c>
      <c r="E23" s="33">
        <f t="shared" si="3"/>
        <v>1.501533120062959</v>
      </c>
      <c r="F23" s="33">
        <f t="shared" si="3"/>
        <v>1.487247658360502</v>
      </c>
      <c r="G23" s="33">
        <f t="shared" si="3"/>
        <v>1.4730261455042637</v>
      </c>
      <c r="H23" s="33">
        <f t="shared" si="3"/>
        <v>1.4604975007159737</v>
      </c>
      <c r="I23" s="33">
        <f t="shared" si="3"/>
        <v>1.449736330982887</v>
      </c>
      <c r="J23" s="33">
        <f t="shared" si="3"/>
        <v>1.4405054926669436</v>
      </c>
      <c r="K23" s="33">
        <f t="shared" si="3"/>
        <v>1.4325447494911714</v>
      </c>
      <c r="L23" s="33">
        <f t="shared" si="3"/>
        <v>1.4256276159585468</v>
      </c>
      <c r="M23" s="33">
        <f t="shared" si="3"/>
        <v>1.414226957763276</v>
      </c>
      <c r="N23" s="33">
        <f t="shared" si="3"/>
        <v>1.4014158722375214</v>
      </c>
      <c r="O23" s="33">
        <f t="shared" si="3"/>
        <v>1.3869332349258912</v>
      </c>
      <c r="P23" s="33">
        <f t="shared" si="3"/>
        <v>1.3789591690738234</v>
      </c>
      <c r="Q23" s="33">
        <f t="shared" si="3"/>
        <v>1.3704219981036658</v>
      </c>
      <c r="R23" s="33">
        <f t="shared" si="3"/>
        <v>1.3612524440986817</v>
      </c>
      <c r="S23" s="33">
        <f t="shared" si="2"/>
        <v>1.3513643537521602</v>
      </c>
      <c r="T23" s="33">
        <f t="shared" si="2"/>
        <v>1.3406484811184782</v>
      </c>
      <c r="U23" s="33">
        <f t="shared" si="2"/>
        <v>1.3289778166836186</v>
      </c>
    </row>
    <row r="24" spans="1:21" ht="15" customHeight="1">
      <c r="A24" s="22">
        <v>18</v>
      </c>
      <c r="B24" s="32">
        <v>18</v>
      </c>
      <c r="C24" s="33">
        <f aca="true" t="shared" si="4" ref="C24:R42">FINV($A$1,C$1,$A24)</f>
        <v>1.4130350223240384</v>
      </c>
      <c r="D24" s="33">
        <f t="shared" si="4"/>
        <v>1.4987620033934945</v>
      </c>
      <c r="E24" s="33">
        <f t="shared" si="4"/>
        <v>1.4938184023094436</v>
      </c>
      <c r="F24" s="33">
        <f t="shared" si="4"/>
        <v>1.4790391134056335</v>
      </c>
      <c r="G24" s="33">
        <f t="shared" si="4"/>
        <v>1.4644410128994423</v>
      </c>
      <c r="H24" s="33">
        <f t="shared" si="4"/>
        <v>1.4516103874484543</v>
      </c>
      <c r="I24" s="33">
        <f t="shared" si="4"/>
        <v>1.4405969750441727</v>
      </c>
      <c r="J24" s="33">
        <f t="shared" si="4"/>
        <v>1.4311503093722422</v>
      </c>
      <c r="K24" s="33">
        <f t="shared" si="4"/>
        <v>1.4230003841930738</v>
      </c>
      <c r="L24" s="33">
        <f t="shared" si="4"/>
        <v>1.415918049474385</v>
      </c>
      <c r="M24" s="33">
        <f t="shared" si="4"/>
        <v>1.404236726898489</v>
      </c>
      <c r="N24" s="33">
        <f t="shared" si="4"/>
        <v>1.391095239000606</v>
      </c>
      <c r="O24" s="33">
        <f t="shared" si="4"/>
        <v>1.3762164741137894</v>
      </c>
      <c r="P24" s="33">
        <f t="shared" si="4"/>
        <v>1.36801059369418</v>
      </c>
      <c r="Q24" s="33">
        <f t="shared" si="4"/>
        <v>1.3592131864470502</v>
      </c>
      <c r="R24" s="33">
        <f t="shared" si="4"/>
        <v>1.3497469808498863</v>
      </c>
      <c r="S24" s="33">
        <f t="shared" si="2"/>
        <v>1.3395178299902</v>
      </c>
      <c r="T24" s="33">
        <f t="shared" si="2"/>
        <v>1.3284031652460726</v>
      </c>
      <c r="U24" s="33">
        <f t="shared" si="2"/>
        <v>1.316258213535093</v>
      </c>
    </row>
    <row r="25" spans="1:21" ht="15" customHeight="1">
      <c r="A25" s="22">
        <v>19</v>
      </c>
      <c r="B25" s="32">
        <v>19</v>
      </c>
      <c r="C25" s="33">
        <f t="shared" si="4"/>
        <v>1.4080896448831481</v>
      </c>
      <c r="D25" s="33">
        <f t="shared" si="4"/>
        <v>1.4925483071692724</v>
      </c>
      <c r="E25" s="33">
        <f t="shared" si="4"/>
        <v>1.486954559482001</v>
      </c>
      <c r="F25" s="33">
        <f t="shared" si="4"/>
        <v>1.4717329577251803</v>
      </c>
      <c r="G25" s="33">
        <f t="shared" si="4"/>
        <v>1.4567991257763424</v>
      </c>
      <c r="H25" s="33">
        <f t="shared" si="4"/>
        <v>1.4436967177289262</v>
      </c>
      <c r="I25" s="33">
        <f t="shared" si="4"/>
        <v>1.432454155292362</v>
      </c>
      <c r="J25" s="33">
        <f t="shared" si="4"/>
        <v>1.4228120903680974</v>
      </c>
      <c r="K25" s="33">
        <f t="shared" si="4"/>
        <v>1.4144925231107663</v>
      </c>
      <c r="L25" s="33">
        <f t="shared" si="4"/>
        <v>1.4072583098823088</v>
      </c>
      <c r="M25" s="33">
        <f t="shared" si="4"/>
        <v>1.3953211919215391</v>
      </c>
      <c r="N25" s="33">
        <f t="shared" si="4"/>
        <v>1.381877723360958</v>
      </c>
      <c r="O25" s="33">
        <f t="shared" si="4"/>
        <v>1.366633028965225</v>
      </c>
      <c r="P25" s="33">
        <f t="shared" si="4"/>
        <v>1.3582113211896285</v>
      </c>
      <c r="Q25" s="33">
        <f t="shared" si="4"/>
        <v>1.3491714412339206</v>
      </c>
      <c r="R25" s="33">
        <f t="shared" si="4"/>
        <v>1.3394281239698103</v>
      </c>
      <c r="S25" s="33">
        <f t="shared" si="2"/>
        <v>1.3288774525221925</v>
      </c>
      <c r="T25" s="33">
        <f t="shared" si="2"/>
        <v>1.3173835355928531</v>
      </c>
      <c r="U25" s="33">
        <f t="shared" si="2"/>
        <v>1.3047820601741478</v>
      </c>
    </row>
    <row r="26" spans="2:21" ht="1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5" customHeight="1">
      <c r="A27" s="22">
        <v>20</v>
      </c>
      <c r="B27" s="32">
        <v>20</v>
      </c>
      <c r="C27" s="33">
        <f t="shared" si="4"/>
        <v>1.403659410925684</v>
      </c>
      <c r="D27" s="33">
        <f t="shared" si="4"/>
        <v>1.4869847575482709</v>
      </c>
      <c r="E27" s="33">
        <f t="shared" si="4"/>
        <v>1.4808083648176762</v>
      </c>
      <c r="F27" s="33">
        <f t="shared" si="4"/>
        <v>1.4651888591288298</v>
      </c>
      <c r="G27" s="33">
        <f t="shared" si="4"/>
        <v>1.4499530465172938</v>
      </c>
      <c r="H27" s="33">
        <f t="shared" si="4"/>
        <v>1.436603724869201</v>
      </c>
      <c r="I27" s="33">
        <f t="shared" si="4"/>
        <v>1.4251551050392663</v>
      </c>
      <c r="J27" s="33">
        <f t="shared" si="4"/>
        <v>1.4153336280742224</v>
      </c>
      <c r="K27" s="33">
        <f t="shared" si="4"/>
        <v>1.4068586295934438</v>
      </c>
      <c r="L27" s="33">
        <f t="shared" si="4"/>
        <v>1.3994867487099327</v>
      </c>
      <c r="M27" s="33">
        <f t="shared" si="4"/>
        <v>1.3873151516463622</v>
      </c>
      <c r="N27" s="33">
        <f t="shared" si="4"/>
        <v>1.3735927950619953</v>
      </c>
      <c r="O27" s="33">
        <f t="shared" si="4"/>
        <v>1.3580088165099369</v>
      </c>
      <c r="P27" s="33">
        <f t="shared" si="4"/>
        <v>1.3493881567683275</v>
      </c>
      <c r="Q27" s="33">
        <f t="shared" si="4"/>
        <v>1.3401209031371764</v>
      </c>
      <c r="R27" s="33">
        <f t="shared" si="4"/>
        <v>1.3301164614176741</v>
      </c>
      <c r="S27" s="33">
        <f t="shared" si="2"/>
        <v>1.319262032950519</v>
      </c>
      <c r="T27" s="33">
        <f t="shared" si="2"/>
        <v>1.3074066274043616</v>
      </c>
      <c r="U27" s="33">
        <f t="shared" si="2"/>
        <v>1.2943663918463244</v>
      </c>
    </row>
    <row r="28" spans="1:21" ht="15" customHeight="1">
      <c r="A28" s="22">
        <v>21</v>
      </c>
      <c r="B28" s="32">
        <v>21</v>
      </c>
      <c r="C28" s="33">
        <f t="shared" si="4"/>
        <v>1.399669713464391</v>
      </c>
      <c r="D28" s="33">
        <f t="shared" si="4"/>
        <v>1.4819736549043228</v>
      </c>
      <c r="E28" s="33">
        <f t="shared" si="4"/>
        <v>1.475273236906105</v>
      </c>
      <c r="F28" s="33">
        <f t="shared" si="4"/>
        <v>1.4592949071356998</v>
      </c>
      <c r="G28" s="33">
        <f t="shared" si="4"/>
        <v>1.4437837592140568</v>
      </c>
      <c r="H28" s="33">
        <f t="shared" si="4"/>
        <v>1.4302106166041995</v>
      </c>
      <c r="I28" s="33">
        <f t="shared" si="4"/>
        <v>1.4185737029492884</v>
      </c>
      <c r="J28" s="33">
        <f t="shared" si="4"/>
        <v>1.4085896893334393</v>
      </c>
      <c r="K28" s="33">
        <f t="shared" si="4"/>
        <v>1.399971694127089</v>
      </c>
      <c r="L28" s="33">
        <f t="shared" si="4"/>
        <v>1.3924736919079805</v>
      </c>
      <c r="M28" s="33">
        <f t="shared" si="4"/>
        <v>1.3800853793100032</v>
      </c>
      <c r="N28" s="33">
        <f t="shared" si="4"/>
        <v>1.3661054509839232</v>
      </c>
      <c r="O28" s="33">
        <f t="shared" si="4"/>
        <v>1.350207057271291</v>
      </c>
      <c r="P28" s="33">
        <f t="shared" si="4"/>
        <v>1.3413989918831248</v>
      </c>
      <c r="Q28" s="33">
        <f t="shared" si="4"/>
        <v>1.3319185754312457</v>
      </c>
      <c r="R28" s="33">
        <f t="shared" si="4"/>
        <v>1.321669884646326</v>
      </c>
      <c r="S28" s="33">
        <f t="shared" si="2"/>
        <v>1.3105267981927682</v>
      </c>
      <c r="T28" s="33">
        <f t="shared" si="2"/>
        <v>1.2983258912413476</v>
      </c>
      <c r="U28" s="33">
        <f t="shared" si="2"/>
        <v>1.2848619945771134</v>
      </c>
    </row>
    <row r="29" spans="1:21" ht="15" customHeight="1">
      <c r="A29" s="22">
        <v>22</v>
      </c>
      <c r="B29" s="32">
        <v>22</v>
      </c>
      <c r="C29" s="33">
        <f t="shared" si="4"/>
        <v>1.3960566036530508</v>
      </c>
      <c r="D29" s="33">
        <f t="shared" si="4"/>
        <v>1.477438615893334</v>
      </c>
      <c r="E29" s="33">
        <f t="shared" si="4"/>
        <v>1.470262134262157</v>
      </c>
      <c r="F29" s="33">
        <f t="shared" si="4"/>
        <v>1.4539587311901414</v>
      </c>
      <c r="G29" s="33">
        <f t="shared" si="4"/>
        <v>1.4381953405973036</v>
      </c>
      <c r="H29" s="33">
        <f t="shared" si="4"/>
        <v>1.4244179169509152</v>
      </c>
      <c r="I29" s="33">
        <f t="shared" si="4"/>
        <v>1.4126086966825824</v>
      </c>
      <c r="J29" s="33">
        <f t="shared" si="4"/>
        <v>1.4024754690922236</v>
      </c>
      <c r="K29" s="33">
        <f t="shared" si="4"/>
        <v>1.3937260234797577</v>
      </c>
      <c r="L29" s="33">
        <f t="shared" si="4"/>
        <v>1.3861116698876685</v>
      </c>
      <c r="M29" s="33">
        <f t="shared" si="4"/>
        <v>1.3735235171452587</v>
      </c>
      <c r="N29" s="33">
        <f t="shared" si="4"/>
        <v>1.359305557002699</v>
      </c>
      <c r="O29" s="33">
        <f t="shared" si="4"/>
        <v>1.3431140644115658</v>
      </c>
      <c r="P29" s="33">
        <f t="shared" si="4"/>
        <v>1.334130139696299</v>
      </c>
      <c r="Q29" s="33">
        <f t="shared" si="4"/>
        <v>1.3244498830999873</v>
      </c>
      <c r="R29" s="33">
        <f t="shared" si="4"/>
        <v>1.3139684895691062</v>
      </c>
      <c r="S29" s="33">
        <f t="shared" si="2"/>
        <v>1.3025518441622808</v>
      </c>
      <c r="T29" s="33">
        <f t="shared" si="2"/>
        <v>1.2900214230171514</v>
      </c>
      <c r="U29" s="33">
        <f t="shared" si="2"/>
        <v>1.2761480761014354</v>
      </c>
    </row>
    <row r="30" spans="1:21" ht="15" customHeight="1">
      <c r="A30" s="22">
        <v>23</v>
      </c>
      <c r="B30" s="32">
        <v>23</v>
      </c>
      <c r="C30" s="33">
        <f t="shared" si="4"/>
        <v>1.3927703435001604</v>
      </c>
      <c r="D30" s="33">
        <f t="shared" si="4"/>
        <v>1.4733139153122465</v>
      </c>
      <c r="E30" s="33">
        <f t="shared" si="4"/>
        <v>1.4657040026122559</v>
      </c>
      <c r="F30" s="33">
        <f t="shared" si="4"/>
        <v>1.4491021715912211</v>
      </c>
      <c r="G30" s="33">
        <f t="shared" si="4"/>
        <v>1.4331096309661007</v>
      </c>
      <c r="H30" s="33">
        <f t="shared" si="4"/>
        <v>1.4191456898515753</v>
      </c>
      <c r="I30" s="33">
        <f t="shared" si="4"/>
        <v>1.4071765974676964</v>
      </c>
      <c r="J30" s="33">
        <f t="shared" si="4"/>
        <v>1.3969074785791236</v>
      </c>
      <c r="K30" s="33">
        <f t="shared" si="4"/>
        <v>1.3880372407015784</v>
      </c>
      <c r="L30" s="33">
        <f t="shared" si="4"/>
        <v>1.3803145293422858</v>
      </c>
      <c r="M30" s="33">
        <f t="shared" si="4"/>
        <v>1.3675407473101586</v>
      </c>
      <c r="N30" s="33">
        <f t="shared" si="4"/>
        <v>1.3531016307410937</v>
      </c>
      <c r="O30" s="33">
        <f t="shared" si="4"/>
        <v>1.336635691018273</v>
      </c>
      <c r="P30" s="33">
        <f t="shared" si="4"/>
        <v>1.3274874532953618</v>
      </c>
      <c r="Q30" s="33">
        <f t="shared" si="4"/>
        <v>1.3176189028740737</v>
      </c>
      <c r="R30" s="33">
        <f t="shared" si="4"/>
        <v>1.3069181292735266</v>
      </c>
      <c r="S30" s="33">
        <f t="shared" si="2"/>
        <v>1.2952403594113093</v>
      </c>
      <c r="T30" s="33">
        <f t="shared" si="2"/>
        <v>1.282392858570347</v>
      </c>
      <c r="U30" s="33">
        <f t="shared" si="2"/>
        <v>1.2681233840794448</v>
      </c>
    </row>
    <row r="31" spans="1:21" ht="15" customHeight="1">
      <c r="A31" s="22">
        <v>24</v>
      </c>
      <c r="B31" s="32">
        <v>24</v>
      </c>
      <c r="C31" s="33">
        <f t="shared" si="4"/>
        <v>1.389768300441574</v>
      </c>
      <c r="D31" s="33">
        <f t="shared" si="4"/>
        <v>1.4695444860990392</v>
      </c>
      <c r="E31" s="33">
        <f t="shared" si="4"/>
        <v>1.4615402221807017</v>
      </c>
      <c r="F31" s="33">
        <f t="shared" si="4"/>
        <v>1.4446666085632387</v>
      </c>
      <c r="G31" s="33">
        <f t="shared" si="4"/>
        <v>1.4284626814742296</v>
      </c>
      <c r="H31" s="33">
        <f t="shared" si="4"/>
        <v>1.4143264337462824</v>
      </c>
      <c r="I31" s="33">
        <f t="shared" si="4"/>
        <v>1.402210791923153</v>
      </c>
      <c r="J31" s="33">
        <f t="shared" si="4"/>
        <v>1.391814663520563</v>
      </c>
      <c r="K31" s="33">
        <f t="shared" si="4"/>
        <v>1.382831626983716</v>
      </c>
      <c r="L31" s="33">
        <f t="shared" si="4"/>
        <v>1.375009439641417</v>
      </c>
      <c r="M31" s="33">
        <f t="shared" si="4"/>
        <v>1.3620642391742876</v>
      </c>
      <c r="N31" s="33">
        <f t="shared" si="4"/>
        <v>1.3474172888550129</v>
      </c>
      <c r="O31" s="33">
        <f t="shared" si="4"/>
        <v>1.330694665568899</v>
      </c>
      <c r="P31" s="33">
        <f t="shared" si="4"/>
        <v>1.3213927729793795</v>
      </c>
      <c r="Q31" s="33">
        <f t="shared" si="4"/>
        <v>1.3113456986957317</v>
      </c>
      <c r="R31" s="33">
        <f t="shared" si="4"/>
        <v>1.300436203166555</v>
      </c>
      <c r="S31" s="33">
        <f t="shared" si="2"/>
        <v>1.2885106315252415</v>
      </c>
      <c r="T31" s="33">
        <f t="shared" si="2"/>
        <v>1.275358485486322</v>
      </c>
      <c r="U31" s="33">
        <f t="shared" si="2"/>
        <v>1.2607044297396897</v>
      </c>
    </row>
    <row r="32" spans="2:21" ht="15" customHeight="1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5" customHeight="1">
      <c r="A33" s="22">
        <v>25</v>
      </c>
      <c r="B33" s="32">
        <v>25</v>
      </c>
      <c r="C33" s="33">
        <f t="shared" si="4"/>
        <v>1.3870149473405036</v>
      </c>
      <c r="D33" s="33">
        <f t="shared" si="4"/>
        <v>1.4660894720464057</v>
      </c>
      <c r="E33" s="33">
        <f t="shared" si="4"/>
        <v>1.4577210549759911</v>
      </c>
      <c r="F33" s="33">
        <f t="shared" si="4"/>
        <v>1.4405969750441727</v>
      </c>
      <c r="G33" s="33">
        <f t="shared" si="4"/>
        <v>1.424199425059669</v>
      </c>
      <c r="H33" s="33">
        <f t="shared" si="4"/>
        <v>1.4099033052161758</v>
      </c>
      <c r="I33" s="33">
        <f t="shared" si="4"/>
        <v>1.3976535484516717</v>
      </c>
      <c r="J33" s="33">
        <f t="shared" si="4"/>
        <v>1.3871384041408419</v>
      </c>
      <c r="K33" s="33">
        <f t="shared" si="4"/>
        <v>1.3780523389073096</v>
      </c>
      <c r="L33" s="33">
        <f t="shared" si="4"/>
        <v>1.3701360046525224</v>
      </c>
      <c r="M33" s="33">
        <f t="shared" si="4"/>
        <v>1.3570300438914273</v>
      </c>
      <c r="N33" s="33">
        <f t="shared" si="4"/>
        <v>1.3421903588550776</v>
      </c>
      <c r="O33" s="33">
        <f t="shared" si="4"/>
        <v>1.3252261510388053</v>
      </c>
      <c r="P33" s="33">
        <f t="shared" si="4"/>
        <v>1.315778597188455</v>
      </c>
      <c r="Q33" s="33">
        <f t="shared" si="4"/>
        <v>1.3055636571834839</v>
      </c>
      <c r="R33" s="33">
        <f t="shared" si="4"/>
        <v>1.2944560978667141</v>
      </c>
      <c r="S33" s="33">
        <f t="shared" si="2"/>
        <v>1.282292494408921</v>
      </c>
      <c r="T33" s="33">
        <f t="shared" si="2"/>
        <v>1.26884813766992</v>
      </c>
      <c r="U33" s="33">
        <f t="shared" si="2"/>
        <v>1.2538219351654334</v>
      </c>
    </row>
    <row r="34" spans="1:21" ht="15" customHeight="1">
      <c r="A34" s="22">
        <v>26</v>
      </c>
      <c r="B34" s="32">
        <v>26</v>
      </c>
      <c r="C34" s="33">
        <f t="shared" si="4"/>
        <v>1.3844818624875188</v>
      </c>
      <c r="D34" s="33">
        <f t="shared" si="4"/>
        <v>1.4629080169470399</v>
      </c>
      <c r="E34" s="33">
        <f t="shared" si="4"/>
        <v>1.4542074211476574</v>
      </c>
      <c r="F34" s="33">
        <f t="shared" si="4"/>
        <v>1.4368506384698776</v>
      </c>
      <c r="G34" s="33">
        <f t="shared" si="4"/>
        <v>1.4202736764445945</v>
      </c>
      <c r="H34" s="33">
        <f t="shared" si="4"/>
        <v>1.405830118983431</v>
      </c>
      <c r="I34" s="33">
        <f t="shared" si="4"/>
        <v>1.3934542408833295</v>
      </c>
      <c r="J34" s="33">
        <f t="shared" si="4"/>
        <v>1.3828298506268766</v>
      </c>
      <c r="K34" s="33">
        <f t="shared" si="4"/>
        <v>1.3736478621240167</v>
      </c>
      <c r="L34" s="33">
        <f t="shared" si="4"/>
        <v>1.3656453745625186</v>
      </c>
      <c r="M34" s="33">
        <f t="shared" si="4"/>
        <v>1.3523893116484942</v>
      </c>
      <c r="N34" s="33">
        <f t="shared" si="4"/>
        <v>1.337367550036106</v>
      </c>
      <c r="O34" s="33">
        <f t="shared" si="4"/>
        <v>1.32017685672281</v>
      </c>
      <c r="P34" s="33">
        <f t="shared" si="4"/>
        <v>1.3105907470389866</v>
      </c>
      <c r="Q34" s="33">
        <f t="shared" si="4"/>
        <v>1.3002168230968891</v>
      </c>
      <c r="R34" s="33">
        <f t="shared" si="4"/>
        <v>1.288920969955143</v>
      </c>
      <c r="S34" s="33">
        <f t="shared" si="2"/>
        <v>1.2765299928219065</v>
      </c>
      <c r="T34" s="33">
        <f t="shared" si="2"/>
        <v>1.2628040835238608</v>
      </c>
      <c r="U34" s="33">
        <f t="shared" si="2"/>
        <v>1.2474150601349265</v>
      </c>
    </row>
    <row r="35" spans="1:21" ht="15" customHeight="1">
      <c r="A35" s="22">
        <v>27</v>
      </c>
      <c r="B35" s="32">
        <v>27</v>
      </c>
      <c r="C35" s="33">
        <f t="shared" si="4"/>
        <v>1.3821406241731893</v>
      </c>
      <c r="D35" s="33">
        <f t="shared" si="4"/>
        <v>1.4599734754483507</v>
      </c>
      <c r="E35" s="33">
        <f t="shared" si="4"/>
        <v>1.4509602408452338</v>
      </c>
      <c r="F35" s="33">
        <f t="shared" si="4"/>
        <v>1.433390295346726</v>
      </c>
      <c r="G35" s="33">
        <f t="shared" si="4"/>
        <v>1.4166481321353785</v>
      </c>
      <c r="H35" s="33">
        <f t="shared" si="4"/>
        <v>1.4020677951975813</v>
      </c>
      <c r="I35" s="33">
        <f t="shared" si="4"/>
        <v>1.3895746775460793</v>
      </c>
      <c r="J35" s="33">
        <f t="shared" si="4"/>
        <v>1.378848146771361</v>
      </c>
      <c r="K35" s="33">
        <f t="shared" si="4"/>
        <v>1.369574675891272</v>
      </c>
      <c r="L35" s="33">
        <f t="shared" si="4"/>
        <v>1.361491364093581</v>
      </c>
      <c r="M35" s="33">
        <f t="shared" si="4"/>
        <v>1.348094968989244</v>
      </c>
      <c r="N35" s="33">
        <f t="shared" si="4"/>
        <v>1.3329035652986931</v>
      </c>
      <c r="O35" s="33">
        <f t="shared" si="4"/>
        <v>1.3154979328078298</v>
      </c>
      <c r="P35" s="33">
        <f t="shared" si="4"/>
        <v>1.3057821490747301</v>
      </c>
      <c r="Q35" s="33">
        <f t="shared" si="4"/>
        <v>1.295256346622864</v>
      </c>
      <c r="R35" s="33">
        <f t="shared" si="4"/>
        <v>1.2837810814403383</v>
      </c>
      <c r="S35" s="33">
        <f t="shared" si="2"/>
        <v>1.2711725005942753</v>
      </c>
      <c r="T35" s="33">
        <f t="shared" si="2"/>
        <v>1.2571748086998014</v>
      </c>
      <c r="U35" s="33">
        <f t="shared" si="2"/>
        <v>1.241433622567456</v>
      </c>
    </row>
    <row r="36" spans="1:21" ht="15" customHeight="1">
      <c r="A36" s="22">
        <v>28</v>
      </c>
      <c r="B36" s="32">
        <v>28</v>
      </c>
      <c r="C36" s="33">
        <f t="shared" si="4"/>
        <v>1.3799699161154422</v>
      </c>
      <c r="D36" s="33">
        <f t="shared" si="4"/>
        <v>1.4572520967703895</v>
      </c>
      <c r="E36" s="33">
        <f t="shared" si="4"/>
        <v>1.4479546450729686</v>
      </c>
      <c r="F36" s="33">
        <f t="shared" si="4"/>
        <v>1.4301857476084479</v>
      </c>
      <c r="G36" s="33">
        <f t="shared" si="4"/>
        <v>1.4132890413520727</v>
      </c>
      <c r="H36" s="33">
        <f t="shared" si="4"/>
        <v>1.3985808067218386</v>
      </c>
      <c r="I36" s="33">
        <f t="shared" si="4"/>
        <v>1.3859775549462938</v>
      </c>
      <c r="J36" s="33">
        <f t="shared" si="4"/>
        <v>1.3751559890806675</v>
      </c>
      <c r="K36" s="33">
        <f t="shared" si="4"/>
        <v>1.365798141250707</v>
      </c>
      <c r="L36" s="33">
        <f t="shared" si="4"/>
        <v>1.3576393342873416</v>
      </c>
      <c r="M36" s="33">
        <f t="shared" si="4"/>
        <v>1.3441106005984693</v>
      </c>
      <c r="N36" s="33">
        <f t="shared" si="4"/>
        <v>1.3287593247923724</v>
      </c>
      <c r="O36" s="33">
        <f t="shared" si="4"/>
        <v>1.3111511876218174</v>
      </c>
      <c r="P36" s="33">
        <f t="shared" si="4"/>
        <v>1.3013119470883794</v>
      </c>
      <c r="Q36" s="33">
        <f t="shared" si="4"/>
        <v>1.2906422597325218</v>
      </c>
      <c r="R36" s="33">
        <f t="shared" si="4"/>
        <v>1.278995576114994</v>
      </c>
      <c r="S36" s="33">
        <f t="shared" si="2"/>
        <v>1.2661782733403015</v>
      </c>
      <c r="T36" s="33">
        <f t="shared" si="2"/>
        <v>1.2519181247228062</v>
      </c>
      <c r="U36" s="33">
        <f t="shared" si="2"/>
        <v>1.235833213542037</v>
      </c>
    </row>
    <row r="37" spans="1:21" ht="15" customHeight="1">
      <c r="A37" s="22">
        <v>29</v>
      </c>
      <c r="B37" s="32">
        <v>29</v>
      </c>
      <c r="C37" s="33">
        <f t="shared" si="4"/>
        <v>1.3779555274595623</v>
      </c>
      <c r="D37" s="33">
        <f t="shared" si="4"/>
        <v>1.4547261173447623</v>
      </c>
      <c r="E37" s="33">
        <f t="shared" si="4"/>
        <v>1.4451622121214314</v>
      </c>
      <c r="F37" s="33">
        <f t="shared" si="4"/>
        <v>1.427208573545613</v>
      </c>
      <c r="G37" s="33">
        <f t="shared" si="4"/>
        <v>1.410166206028407</v>
      </c>
      <c r="H37" s="33">
        <f t="shared" si="4"/>
        <v>1.3953389554899331</v>
      </c>
      <c r="I37" s="33">
        <f t="shared" si="4"/>
        <v>1.3826344513745426</v>
      </c>
      <c r="J37" s="33">
        <f t="shared" si="4"/>
        <v>1.3717240676669462</v>
      </c>
      <c r="K37" s="33">
        <f t="shared" si="4"/>
        <v>1.3622862837792127</v>
      </c>
      <c r="L37" s="33">
        <f t="shared" si="4"/>
        <v>1.3540564225422713</v>
      </c>
      <c r="M37" s="33">
        <f t="shared" si="4"/>
        <v>1.3404042320530607</v>
      </c>
      <c r="N37" s="33">
        <f t="shared" si="4"/>
        <v>1.324901077737195</v>
      </c>
      <c r="O37" s="33">
        <f t="shared" si="4"/>
        <v>1.3071019822064045</v>
      </c>
      <c r="P37" s="33">
        <f t="shared" si="4"/>
        <v>1.297145502121566</v>
      </c>
      <c r="Q37" s="33">
        <f t="shared" si="4"/>
        <v>1.286338147110655</v>
      </c>
      <c r="R37" s="33">
        <f t="shared" si="4"/>
        <v>1.2745280386639024</v>
      </c>
      <c r="S37" s="33">
        <f t="shared" si="2"/>
        <v>1.2615100075663577</v>
      </c>
      <c r="T37" s="33">
        <f t="shared" si="2"/>
        <v>1.246996284010038</v>
      </c>
      <c r="U37" s="33">
        <f t="shared" si="2"/>
        <v>1.2305769736542516</v>
      </c>
    </row>
    <row r="38" spans="2:21" ht="1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ht="15" customHeight="1">
      <c r="A39" s="22">
        <v>30</v>
      </c>
      <c r="B39" s="32">
        <v>30</v>
      </c>
      <c r="C39" s="33">
        <f t="shared" si="4"/>
        <v>1.3760796946371556</v>
      </c>
      <c r="D39" s="33">
        <f t="shared" si="4"/>
        <v>1.4523742208893964</v>
      </c>
      <c r="E39" s="33">
        <f t="shared" si="4"/>
        <v>1.4425616257085494</v>
      </c>
      <c r="F39" s="33">
        <f t="shared" si="4"/>
        <v>1.4244356805193092</v>
      </c>
      <c r="G39" s="33">
        <f t="shared" si="4"/>
        <v>1.4072583098823088</v>
      </c>
      <c r="H39" s="33">
        <f t="shared" si="4"/>
        <v>1.3923191488629527</v>
      </c>
      <c r="I39" s="33">
        <f t="shared" si="4"/>
        <v>1.3795187214782345</v>
      </c>
      <c r="J39" s="33">
        <f t="shared" si="4"/>
        <v>1.3685248489991864</v>
      </c>
      <c r="K39" s="33">
        <f t="shared" si="4"/>
        <v>1.3590133463026177</v>
      </c>
      <c r="L39" s="33">
        <f t="shared" si="4"/>
        <v>1.3507150953273594</v>
      </c>
      <c r="M39" s="33">
        <f t="shared" si="4"/>
        <v>1.336946553465168</v>
      </c>
      <c r="N39" s="33">
        <f t="shared" si="4"/>
        <v>1.3213004024237307</v>
      </c>
      <c r="O39" s="33">
        <f t="shared" si="4"/>
        <v>1.3033201184953214</v>
      </c>
      <c r="P39" s="33">
        <f t="shared" si="4"/>
        <v>1.2932517279296007</v>
      </c>
      <c r="Q39" s="33">
        <f t="shared" si="4"/>
        <v>1.2823138106909937</v>
      </c>
      <c r="R39" s="33">
        <f t="shared" si="4"/>
        <v>1.2703464946639542</v>
      </c>
      <c r="S39" s="33">
        <f t="shared" si="2"/>
        <v>1.2571366170277543</v>
      </c>
      <c r="T39" s="33">
        <f t="shared" si="2"/>
        <v>1.2423777562275973</v>
      </c>
      <c r="U39" s="33">
        <f t="shared" si="2"/>
        <v>1.2256315962133613</v>
      </c>
    </row>
    <row r="40" spans="1:21" ht="15" customHeight="1">
      <c r="A40" s="22">
        <v>40</v>
      </c>
      <c r="B40" s="32">
        <v>40</v>
      </c>
      <c r="C40" s="33">
        <f t="shared" si="4"/>
        <v>1.362593593512429</v>
      </c>
      <c r="D40" s="33">
        <f t="shared" si="4"/>
        <v>1.4354704092056636</v>
      </c>
      <c r="E40" s="33">
        <f t="shared" si="4"/>
        <v>1.4238690226875406</v>
      </c>
      <c r="F40" s="33">
        <f t="shared" si="4"/>
        <v>1.4044925222833626</v>
      </c>
      <c r="G40" s="33">
        <f t="shared" si="4"/>
        <v>1.3863319381357542</v>
      </c>
      <c r="H40" s="33">
        <f t="shared" si="4"/>
        <v>1.3705747647918542</v>
      </c>
      <c r="I40" s="33">
        <f t="shared" si="4"/>
        <v>1.3570673473850547</v>
      </c>
      <c r="J40" s="33">
        <f t="shared" si="4"/>
        <v>1.3454517500122165</v>
      </c>
      <c r="K40" s="33">
        <f t="shared" si="4"/>
        <v>1.3353833594464959</v>
      </c>
      <c r="L40" s="33">
        <f t="shared" si="4"/>
        <v>1.3265815113072676</v>
      </c>
      <c r="M40" s="33">
        <f t="shared" si="4"/>
        <v>1.3119318964527338</v>
      </c>
      <c r="N40" s="33">
        <f t="shared" si="4"/>
        <v>1.2951959504903243</v>
      </c>
      <c r="O40" s="33">
        <f t="shared" si="4"/>
        <v>1.275811456480369</v>
      </c>
      <c r="P40" s="33">
        <f t="shared" si="4"/>
        <v>1.2648682101712438</v>
      </c>
      <c r="Q40" s="33">
        <f t="shared" si="4"/>
        <v>1.2528893478247483</v>
      </c>
      <c r="R40" s="33">
        <f t="shared" si="4"/>
        <v>1.239656377549636</v>
      </c>
      <c r="S40" s="33">
        <f t="shared" si="2"/>
        <v>1.224856216452963</v>
      </c>
      <c r="T40" s="33">
        <f t="shared" si="2"/>
        <v>1.2080141331693994</v>
      </c>
      <c r="U40" s="33">
        <f t="shared" si="2"/>
        <v>1.188369402882472</v>
      </c>
    </row>
    <row r="41" spans="1:21" ht="15" customHeight="1">
      <c r="A41" s="22">
        <v>60</v>
      </c>
      <c r="B41" s="32">
        <v>60</v>
      </c>
      <c r="C41" s="33">
        <f t="shared" si="4"/>
        <v>1.3493028916400363</v>
      </c>
      <c r="D41" s="33">
        <f t="shared" si="4"/>
        <v>1.4188241692636439</v>
      </c>
      <c r="E41" s="33">
        <f t="shared" si="4"/>
        <v>1.4054553076903176</v>
      </c>
      <c r="F41" s="33">
        <f t="shared" si="4"/>
        <v>1.3848282520712019</v>
      </c>
      <c r="G41" s="33">
        <f t="shared" si="4"/>
        <v>1.3656746844503687</v>
      </c>
      <c r="H41" s="33">
        <f t="shared" si="4"/>
        <v>1.3490790706782718</v>
      </c>
      <c r="I41" s="33">
        <f t="shared" si="4"/>
        <v>1.3348433469673182</v>
      </c>
      <c r="J41" s="33">
        <f t="shared" si="4"/>
        <v>1.3225776029912595</v>
      </c>
      <c r="K41" s="33">
        <f t="shared" si="4"/>
        <v>1.3119230146685368</v>
      </c>
      <c r="L41" s="33">
        <f t="shared" si="4"/>
        <v>1.3025855949422294</v>
      </c>
      <c r="M41" s="33">
        <f t="shared" si="4"/>
        <v>1.2869847410001967</v>
      </c>
      <c r="N41" s="33">
        <f t="shared" si="4"/>
        <v>1.2690488659927723</v>
      </c>
      <c r="O41" s="33">
        <f t="shared" si="4"/>
        <v>1.2480745326115539</v>
      </c>
      <c r="P41" s="33">
        <f t="shared" si="4"/>
        <v>1.236111657476613</v>
      </c>
      <c r="Q41" s="33">
        <f t="shared" si="4"/>
        <v>1.2228902335209568</v>
      </c>
      <c r="R41" s="33">
        <f t="shared" si="4"/>
        <v>1.208092292870333</v>
      </c>
      <c r="S41" s="33">
        <f aca="true" t="shared" si="5" ref="S41:U43">FINV($A$1,S$1,$A41)</f>
        <v>1.1912351105536345</v>
      </c>
      <c r="T41" s="33">
        <f t="shared" si="5"/>
        <v>1.1715104442089341</v>
      </c>
      <c r="U41" s="33">
        <f t="shared" si="5"/>
        <v>1.1473959560248659</v>
      </c>
    </row>
    <row r="42" spans="1:21" ht="15" customHeight="1">
      <c r="A42" s="22">
        <v>120</v>
      </c>
      <c r="B42" s="32">
        <v>120</v>
      </c>
      <c r="C42" s="33">
        <f t="shared" si="4"/>
        <v>1.3362075890199776</v>
      </c>
      <c r="D42" s="33">
        <f t="shared" si="4"/>
        <v>1.4024337247064977</v>
      </c>
      <c r="E42" s="33">
        <f t="shared" si="4"/>
        <v>1.3873169280032016</v>
      </c>
      <c r="F42" s="33">
        <f t="shared" si="4"/>
        <v>1.3654393171691481</v>
      </c>
      <c r="G42" s="33">
        <f t="shared" si="4"/>
        <v>1.345278555220375</v>
      </c>
      <c r="H42" s="33">
        <f t="shared" si="4"/>
        <v>1.3278249610948478</v>
      </c>
      <c r="I42" s="33">
        <f t="shared" si="4"/>
        <v>1.3128325093703097</v>
      </c>
      <c r="J42" s="33">
        <f t="shared" si="4"/>
        <v>1.299885532546341</v>
      </c>
      <c r="K42" s="33">
        <f t="shared" si="4"/>
        <v>1.2886083311514085</v>
      </c>
      <c r="L42" s="33">
        <f t="shared" si="4"/>
        <v>1.2786971481659748</v>
      </c>
      <c r="M42" s="33">
        <f t="shared" si="4"/>
        <v>1.2620624545434111</v>
      </c>
      <c r="N42" s="33">
        <f t="shared" si="4"/>
        <v>1.2427907591927578</v>
      </c>
      <c r="O42" s="33">
        <f t="shared" si="4"/>
        <v>1.2199867782669571</v>
      </c>
      <c r="P42" s="33">
        <f t="shared" si="4"/>
        <v>1.206809763232286</v>
      </c>
      <c r="Q42" s="33">
        <f t="shared" si="4"/>
        <v>1.1920557874134374</v>
      </c>
      <c r="R42" s="33">
        <f>FINV($A$1,R$1,$A42)</f>
        <v>1.1752390172148353</v>
      </c>
      <c r="S42" s="33">
        <f t="shared" si="5"/>
        <v>1.1555423284903554</v>
      </c>
      <c r="T42" s="33">
        <f t="shared" si="5"/>
        <v>1.1313825432068825</v>
      </c>
      <c r="U42" s="33">
        <f t="shared" si="5"/>
        <v>1.0987515342009146</v>
      </c>
    </row>
    <row r="43" spans="1:21" s="35" customFormat="1" ht="15" customHeight="1">
      <c r="A43" s="35">
        <v>99999</v>
      </c>
      <c r="B43" s="36" t="s">
        <v>18</v>
      </c>
      <c r="C43" s="37">
        <f aca="true" t="shared" si="6" ref="C43:Q43">FINV($A$1,C$1,$A43)</f>
        <v>1.3233183437932894</v>
      </c>
      <c r="D43" s="37">
        <f t="shared" si="6"/>
        <v>1.3863132863889405</v>
      </c>
      <c r="E43" s="37">
        <f t="shared" si="6"/>
        <v>1.3694698708377473</v>
      </c>
      <c r="F43" s="37">
        <f t="shared" si="6"/>
        <v>1.3463399284319166</v>
      </c>
      <c r="G43" s="37">
        <f t="shared" si="6"/>
        <v>1.3251604258357474</v>
      </c>
      <c r="H43" s="37">
        <f t="shared" si="6"/>
        <v>1.3068257587178778</v>
      </c>
      <c r="I43" s="37">
        <f t="shared" si="6"/>
        <v>1.291047269091905</v>
      </c>
      <c r="J43" s="37">
        <f t="shared" si="6"/>
        <v>1.2773835322832383</v>
      </c>
      <c r="K43" s="37">
        <f t="shared" si="6"/>
        <v>1.2654446379656292</v>
      </c>
      <c r="L43" s="37">
        <f t="shared" si="6"/>
        <v>1.2549143946216645</v>
      </c>
      <c r="M43" s="37">
        <f t="shared" si="6"/>
        <v>1.2371472735139832</v>
      </c>
      <c r="N43" s="37">
        <f t="shared" si="6"/>
        <v>1.216371003920358</v>
      </c>
      <c r="O43" s="37">
        <f t="shared" si="6"/>
        <v>1.1914194075757223</v>
      </c>
      <c r="P43" s="37">
        <f t="shared" si="6"/>
        <v>1.1767511409743747</v>
      </c>
      <c r="Q43" s="37">
        <f t="shared" si="6"/>
        <v>1.16003073813431</v>
      </c>
      <c r="R43" s="37">
        <f>FINV($A$1,R$1,$A43)</f>
        <v>1.1404437394446632</v>
      </c>
      <c r="S43" s="37">
        <f t="shared" si="5"/>
        <v>1.1164078550507384</v>
      </c>
      <c r="T43" s="37">
        <f t="shared" si="5"/>
        <v>1.0838536734780746</v>
      </c>
      <c r="U43" s="37">
        <f t="shared" si="5"/>
        <v>1.0042749964966902</v>
      </c>
    </row>
  </sheetData>
  <printOptions horizontalCentered="1"/>
  <pageMargins left="0.7" right="0.7" top="1" bottom="1" header="0.5" footer="0.5"/>
  <pageSetup horizontalDpi="300" verticalDpi="300" orientation="portrait" r:id="rId2"/>
  <headerFooter alignWithMargins="0">
    <oddFooter>&amp;R&amp;9Appendix E: Tables - 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B2">
      <pane xSplit="1" ySplit="2" topLeftCell="F34" activePane="bottomRight" state="frozen"/>
      <selection pane="topLeft" activeCell="J3" sqref="J3"/>
      <selection pane="topRight" activeCell="J3" sqref="J3"/>
      <selection pane="bottomLeft" activeCell="J3" sqref="J3"/>
      <selection pane="bottomRight" activeCell="J3" sqref="J3"/>
    </sheetView>
  </sheetViews>
  <sheetFormatPr defaultColWidth="9.140625" defaultRowHeight="12.75"/>
  <cols>
    <col min="1" max="1" width="0" style="22" hidden="1" customWidth="1"/>
    <col min="2" max="2" width="4.421875" style="26" customWidth="1"/>
    <col min="3" max="8" width="4.140625" style="24" customWidth="1"/>
    <col min="9" max="9" width="4.00390625" style="24" customWidth="1"/>
    <col min="10" max="11" width="4.140625" style="24" customWidth="1"/>
    <col min="12" max="14" width="4.00390625" style="24" customWidth="1"/>
    <col min="15" max="19" width="4.140625" style="24" customWidth="1"/>
    <col min="20" max="21" width="4.57421875" style="24" customWidth="1"/>
    <col min="22" max="16384" width="9.140625" style="22" customWidth="1"/>
  </cols>
  <sheetData>
    <row r="1" spans="1:21" ht="9" hidden="1">
      <c r="A1" s="21">
        <v>0.1</v>
      </c>
      <c r="B1" s="23"/>
      <c r="C1" s="24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  <c r="K1" s="24">
        <v>9</v>
      </c>
      <c r="L1" s="24">
        <v>10</v>
      </c>
      <c r="M1" s="24">
        <v>12</v>
      </c>
      <c r="N1" s="24">
        <v>15</v>
      </c>
      <c r="O1" s="24">
        <v>20</v>
      </c>
      <c r="P1" s="24">
        <v>24</v>
      </c>
      <c r="Q1" s="24">
        <v>30</v>
      </c>
      <c r="R1" s="24">
        <v>40</v>
      </c>
      <c r="S1" s="24">
        <v>60</v>
      </c>
      <c r="T1" s="24">
        <v>120</v>
      </c>
      <c r="U1" s="24">
        <v>99999</v>
      </c>
    </row>
    <row r="2" spans="2:21" s="9" customFormat="1" ht="24.75" customHeight="1">
      <c r="B2" s="17" t="s">
        <v>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9"/>
    </row>
    <row r="3" spans="1:21" s="28" customFormat="1" ht="22.5">
      <c r="A3" s="27"/>
      <c r="B3" s="34" t="s">
        <v>24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12</v>
      </c>
      <c r="N3" s="30">
        <v>15</v>
      </c>
      <c r="O3" s="30">
        <v>20</v>
      </c>
      <c r="P3" s="30">
        <v>24</v>
      </c>
      <c r="Q3" s="30">
        <v>30</v>
      </c>
      <c r="R3" s="30">
        <v>40</v>
      </c>
      <c r="S3" s="30">
        <v>60</v>
      </c>
      <c r="T3" s="30">
        <v>120</v>
      </c>
      <c r="U3" s="31" t="s">
        <v>18</v>
      </c>
    </row>
    <row r="4" spans="1:21" ht="15" customHeight="1">
      <c r="A4" s="22">
        <v>1</v>
      </c>
      <c r="B4" s="32">
        <v>1</v>
      </c>
      <c r="C4" s="38">
        <f aca="true" t="shared" si="0" ref="C4:L7">FINV($A$1,C$1,$A4)</f>
        <v>39.86360752605833</v>
      </c>
      <c r="D4" s="38">
        <f t="shared" si="0"/>
        <v>49.50015863869339</v>
      </c>
      <c r="E4" s="38">
        <f t="shared" si="0"/>
        <v>53.593339544022456</v>
      </c>
      <c r="F4" s="38">
        <f t="shared" si="0"/>
        <v>55.83297024713829</v>
      </c>
      <c r="G4" s="38">
        <f t="shared" si="0"/>
        <v>57.23995855078101</v>
      </c>
      <c r="H4" s="38">
        <f t="shared" si="0"/>
        <v>58.2044776820112</v>
      </c>
      <c r="I4" s="38">
        <f t="shared" si="0"/>
        <v>58.906152844429016</v>
      </c>
      <c r="J4" s="38">
        <f t="shared" si="0"/>
        <v>59.43911673966795</v>
      </c>
      <c r="K4" s="38">
        <f t="shared" si="0"/>
        <v>59.8574843024835</v>
      </c>
      <c r="L4" s="38">
        <f t="shared" si="0"/>
        <v>60.194906836841255</v>
      </c>
      <c r="M4" s="38">
        <f aca="true" t="shared" si="1" ref="M4:U7">FINV($A$1,M$1,$A4)</f>
        <v>60.70513336453587</v>
      </c>
      <c r="N4" s="38">
        <f t="shared" si="1"/>
        <v>61.22036211309023</v>
      </c>
      <c r="O4" s="38">
        <f t="shared" si="1"/>
        <v>61.74013833515346</v>
      </c>
      <c r="P4" s="38">
        <f t="shared" si="1"/>
        <v>62.002072809264064</v>
      </c>
      <c r="Q4" s="38">
        <f t="shared" si="1"/>
        <v>62.26491677807644</v>
      </c>
      <c r="R4" s="38">
        <f t="shared" si="1"/>
        <v>62.529124988941476</v>
      </c>
      <c r="S4" s="38">
        <f t="shared" si="1"/>
        <v>62.794242694508284</v>
      </c>
      <c r="T4" s="38">
        <f t="shared" si="1"/>
        <v>63.06072464212775</v>
      </c>
      <c r="U4" s="38">
        <f t="shared" si="1"/>
        <v>63.32811608444899</v>
      </c>
    </row>
    <row r="5" spans="1:21" ht="15" customHeight="1">
      <c r="A5" s="22">
        <v>2</v>
      </c>
      <c r="B5" s="32">
        <v>2</v>
      </c>
      <c r="C5" s="33">
        <f t="shared" si="0"/>
        <v>8.52634229886462</v>
      </c>
      <c r="D5" s="33">
        <f t="shared" si="0"/>
        <v>9.000018508231733</v>
      </c>
      <c r="E5" s="33">
        <f t="shared" si="0"/>
        <v>9.161794878309593</v>
      </c>
      <c r="F5" s="33">
        <f t="shared" si="0"/>
        <v>9.243422027793713</v>
      </c>
      <c r="G5" s="33">
        <f t="shared" si="0"/>
        <v>9.292648428527173</v>
      </c>
      <c r="H5" s="33">
        <f t="shared" si="0"/>
        <v>9.32550392462872</v>
      </c>
      <c r="I5" s="33">
        <f t="shared" si="0"/>
        <v>9.349093943455955</v>
      </c>
      <c r="J5" s="33">
        <f t="shared" si="0"/>
        <v>9.366772246721666</v>
      </c>
      <c r="K5" s="33">
        <f t="shared" si="0"/>
        <v>9.380528354085982</v>
      </c>
      <c r="L5" s="33">
        <f t="shared" si="0"/>
        <v>9.391555977344979</v>
      </c>
      <c r="M5" s="33">
        <f t="shared" si="1"/>
        <v>9.408154255652335</v>
      </c>
      <c r="N5" s="33">
        <f t="shared" si="1"/>
        <v>9.42469569054083</v>
      </c>
      <c r="O5" s="33">
        <f t="shared" si="1"/>
        <v>9.441293968848186</v>
      </c>
      <c r="P5" s="33">
        <f t="shared" si="1"/>
        <v>9.449593108001864</v>
      </c>
      <c r="Q5" s="33">
        <f t="shared" si="1"/>
        <v>9.457949090574402</v>
      </c>
      <c r="R5" s="33">
        <f t="shared" si="1"/>
        <v>9.46624822972808</v>
      </c>
      <c r="S5" s="33">
        <f t="shared" si="1"/>
        <v>9.474547368881758</v>
      </c>
      <c r="T5" s="33">
        <f t="shared" si="1"/>
        <v>9.482903351454297</v>
      </c>
      <c r="U5" s="33">
        <f t="shared" si="1"/>
        <v>9.491202490607975</v>
      </c>
    </row>
    <row r="6" spans="1:21" ht="15" customHeight="1">
      <c r="A6" s="22">
        <v>3</v>
      </c>
      <c r="B6" s="32">
        <v>3</v>
      </c>
      <c r="C6" s="33">
        <f t="shared" si="0"/>
        <v>5.538311143027386</v>
      </c>
      <c r="D6" s="33">
        <f t="shared" si="0"/>
        <v>5.462396757138777</v>
      </c>
      <c r="E6" s="33">
        <f t="shared" si="0"/>
        <v>5.3907740493741585</v>
      </c>
      <c r="F6" s="33">
        <f t="shared" si="0"/>
        <v>5.3426560953084845</v>
      </c>
      <c r="G6" s="33">
        <f t="shared" si="0"/>
        <v>5.309146899890038</v>
      </c>
      <c r="H6" s="33">
        <f t="shared" si="0"/>
        <v>5.284732651489321</v>
      </c>
      <c r="I6" s="33">
        <f t="shared" si="0"/>
        <v>5.266201696940698</v>
      </c>
      <c r="J6" s="33">
        <f t="shared" si="0"/>
        <v>5.251678203421761</v>
      </c>
      <c r="K6" s="33">
        <f t="shared" si="0"/>
        <v>5.239996880845865</v>
      </c>
      <c r="L6" s="33">
        <f t="shared" si="0"/>
        <v>5.230418764767819</v>
      </c>
      <c r="M6" s="33">
        <f t="shared" si="1"/>
        <v>5.215611054154579</v>
      </c>
      <c r="N6" s="33">
        <f t="shared" si="1"/>
        <v>5.200320174481021</v>
      </c>
      <c r="O6" s="33">
        <f t="shared" si="1"/>
        <v>5.184489282328286</v>
      </c>
      <c r="P6" s="33">
        <f t="shared" si="1"/>
        <v>5.176360673431191</v>
      </c>
      <c r="Q6" s="33">
        <f t="shared" si="1"/>
        <v>5.1681183776963735</v>
      </c>
      <c r="R6" s="33">
        <f t="shared" si="1"/>
        <v>5.159719762559689</v>
      </c>
      <c r="S6" s="33">
        <f t="shared" si="1"/>
        <v>5.151179038875853</v>
      </c>
      <c r="T6" s="33">
        <f t="shared" si="1"/>
        <v>5.1425104174995795</v>
      </c>
      <c r="U6" s="33">
        <f t="shared" si="1"/>
        <v>5.133699687576154</v>
      </c>
    </row>
    <row r="7" spans="1:21" ht="15" customHeight="1">
      <c r="A7" s="22">
        <v>4</v>
      </c>
      <c r="B7" s="32">
        <v>4</v>
      </c>
      <c r="C7" s="33">
        <f t="shared" si="0"/>
        <v>4.544773446468753</v>
      </c>
      <c r="D7" s="33">
        <f t="shared" si="0"/>
        <v>4.324562041801983</v>
      </c>
      <c r="E7" s="33">
        <f t="shared" si="0"/>
        <v>4.190866320641362</v>
      </c>
      <c r="F7" s="33">
        <f t="shared" si="0"/>
        <v>4.1072496514971135</v>
      </c>
      <c r="G7" s="33">
        <f t="shared" si="0"/>
        <v>4.050576762892888</v>
      </c>
      <c r="H7" s="33">
        <f t="shared" si="0"/>
        <v>4.009748977296113</v>
      </c>
      <c r="I7" s="33">
        <f t="shared" si="0"/>
        <v>3.978968265982985</v>
      </c>
      <c r="J7" s="33">
        <f t="shared" si="0"/>
        <v>3.9549377106595784</v>
      </c>
      <c r="K7" s="33">
        <f t="shared" si="0"/>
        <v>3.9356677916657645</v>
      </c>
      <c r="L7" s="33">
        <f t="shared" si="0"/>
        <v>3.919879532077175</v>
      </c>
      <c r="M7" s="33">
        <f t="shared" si="1"/>
        <v>3.895522127095319</v>
      </c>
      <c r="N7" s="33">
        <f t="shared" si="1"/>
        <v>3.870354703394696</v>
      </c>
      <c r="O7" s="33">
        <f t="shared" si="1"/>
        <v>3.8443346284111612</v>
      </c>
      <c r="P7" s="33">
        <f t="shared" si="1"/>
        <v>3.8309906358335866</v>
      </c>
      <c r="Q7" s="33">
        <f t="shared" si="1"/>
        <v>3.8174192695805687</v>
      </c>
      <c r="R7" s="33">
        <f t="shared" si="1"/>
        <v>3.8036205296521075</v>
      </c>
      <c r="S7" s="33">
        <f t="shared" si="1"/>
        <v>3.7895659943387727</v>
      </c>
      <c r="T7" s="33">
        <f t="shared" si="1"/>
        <v>3.7752698744952795</v>
      </c>
      <c r="U7" s="33">
        <f t="shared" si="1"/>
        <v>3.760746380976343</v>
      </c>
    </row>
    <row r="8" spans="2:21" ht="15" customHeight="1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15" customHeight="1">
      <c r="A9" s="22">
        <v>5</v>
      </c>
      <c r="B9" s="32">
        <v>5</v>
      </c>
      <c r="C9" s="33">
        <f aca="true" t="shared" si="2" ref="C9:L13">FINV($A$1,C$1,$A9)</f>
        <v>4.060410674355808</v>
      </c>
      <c r="D9" s="33">
        <f t="shared" si="2"/>
        <v>3.7797178720211377</v>
      </c>
      <c r="E9" s="33">
        <f t="shared" si="2"/>
        <v>3.61947627425252</v>
      </c>
      <c r="F9" s="33">
        <f t="shared" si="2"/>
        <v>3.5201992432121187</v>
      </c>
      <c r="G9" s="33">
        <f t="shared" si="2"/>
        <v>3.4529819004092133</v>
      </c>
      <c r="H9" s="33">
        <f t="shared" si="2"/>
        <v>3.4045086749756592</v>
      </c>
      <c r="I9" s="33">
        <f t="shared" si="2"/>
        <v>3.367901513229299</v>
      </c>
      <c r="J9" s="33">
        <f t="shared" si="2"/>
        <v>3.339280851832882</v>
      </c>
      <c r="K9" s="33">
        <f t="shared" si="2"/>
        <v>3.3162805834763276</v>
      </c>
      <c r="L9" s="33">
        <f t="shared" si="2"/>
        <v>3.2974014629871817</v>
      </c>
      <c r="M9" s="33">
        <f aca="true" t="shared" si="3" ref="M9:U13">FINV($A$1,M$1,$A9)</f>
        <v>3.268240789111587</v>
      </c>
      <c r="N9" s="33">
        <f t="shared" si="3"/>
        <v>3.2380143011323526</v>
      </c>
      <c r="O9" s="33">
        <f t="shared" si="3"/>
        <v>3.2066509447759017</v>
      </c>
      <c r="P9" s="33">
        <f t="shared" si="3"/>
        <v>3.1905216246741475</v>
      </c>
      <c r="Q9" s="33">
        <f t="shared" si="3"/>
        <v>3.1740796657686587</v>
      </c>
      <c r="R9" s="33">
        <f t="shared" si="3"/>
        <v>3.1573250680594356</v>
      </c>
      <c r="S9" s="33">
        <f t="shared" si="3"/>
        <v>3.1402294098370476</v>
      </c>
      <c r="T9" s="33">
        <f t="shared" si="3"/>
        <v>3.1227926911014947</v>
      </c>
      <c r="U9" s="33">
        <f t="shared" si="3"/>
        <v>3.105014911852777</v>
      </c>
    </row>
    <row r="10" spans="1:21" ht="15" customHeight="1">
      <c r="A10" s="22">
        <v>6</v>
      </c>
      <c r="B10" s="32">
        <v>6</v>
      </c>
      <c r="C10" s="33">
        <f t="shared" si="2"/>
        <v>3.775951995521609</v>
      </c>
      <c r="D10" s="33">
        <f t="shared" si="2"/>
        <v>3.46329898093245</v>
      </c>
      <c r="E10" s="33">
        <f t="shared" si="2"/>
        <v>3.288761263320339</v>
      </c>
      <c r="F10" s="33">
        <f t="shared" si="2"/>
        <v>3.1807587674848037</v>
      </c>
      <c r="G10" s="33">
        <f t="shared" si="2"/>
        <v>3.1075160222826526</v>
      </c>
      <c r="H10" s="33">
        <f t="shared" si="2"/>
        <v>3.0545521667590947</v>
      </c>
      <c r="I10" s="33">
        <f t="shared" si="2"/>
        <v>3.0144562401801522</v>
      </c>
      <c r="J10" s="33">
        <f t="shared" si="2"/>
        <v>2.9830360404048406</v>
      </c>
      <c r="K10" s="33">
        <f t="shared" si="2"/>
        <v>2.957740719011781</v>
      </c>
      <c r="L10" s="33">
        <f t="shared" si="2"/>
        <v>2.9369360277087253</v>
      </c>
      <c r="M10" s="33">
        <f t="shared" si="3"/>
        <v>2.9047200200693624</v>
      </c>
      <c r="N10" s="33">
        <f t="shared" si="3"/>
        <v>2.8712179300782736</v>
      </c>
      <c r="O10" s="33">
        <f t="shared" si="3"/>
        <v>2.8363373871798103</v>
      </c>
      <c r="P10" s="33">
        <f t="shared" si="3"/>
        <v>2.8183464451103646</v>
      </c>
      <c r="Q10" s="33">
        <f t="shared" si="3"/>
        <v>2.799957599108893</v>
      </c>
      <c r="R10" s="33">
        <f t="shared" si="3"/>
        <v>2.781170849175396</v>
      </c>
      <c r="S10" s="33">
        <f t="shared" si="3"/>
        <v>2.7619506681730854</v>
      </c>
      <c r="T10" s="33">
        <f t="shared" si="3"/>
        <v>2.7422899506746035</v>
      </c>
      <c r="U10" s="33">
        <f t="shared" si="3"/>
        <v>2.7221886966799502</v>
      </c>
    </row>
    <row r="11" spans="1:21" ht="15" customHeight="1">
      <c r="A11" s="22">
        <v>7</v>
      </c>
      <c r="B11" s="32">
        <v>7</v>
      </c>
      <c r="C11" s="33">
        <f t="shared" si="2"/>
        <v>3.589434527384583</v>
      </c>
      <c r="D11" s="33">
        <f t="shared" si="2"/>
        <v>3.2574405395280337</v>
      </c>
      <c r="E11" s="33">
        <f t="shared" si="2"/>
        <v>3.0740707757104246</v>
      </c>
      <c r="F11" s="33">
        <f t="shared" si="2"/>
        <v>2.9605331519633182</v>
      </c>
      <c r="G11" s="33">
        <f t="shared" si="2"/>
        <v>2.8833468945776985</v>
      </c>
      <c r="H11" s="33">
        <f t="shared" si="2"/>
        <v>2.8273916541365907</v>
      </c>
      <c r="I11" s="33">
        <f t="shared" si="2"/>
        <v>2.784929620247567</v>
      </c>
      <c r="J11" s="33">
        <f t="shared" si="2"/>
        <v>2.751576744230988</v>
      </c>
      <c r="K11" s="33">
        <f t="shared" si="2"/>
        <v>2.7246755962551106</v>
      </c>
      <c r="L11" s="33">
        <f t="shared" si="2"/>
        <v>2.702513768326753</v>
      </c>
      <c r="M11" s="33">
        <f t="shared" si="3"/>
        <v>2.668109289061249</v>
      </c>
      <c r="N11" s="33">
        <f t="shared" si="3"/>
        <v>2.632226880905364</v>
      </c>
      <c r="O11" s="33">
        <f t="shared" si="3"/>
        <v>2.5947315407393035</v>
      </c>
      <c r="P11" s="33">
        <f t="shared" si="3"/>
        <v>2.575326618625695</v>
      </c>
      <c r="Q11" s="33">
        <f t="shared" si="3"/>
        <v>2.5554598437338427</v>
      </c>
      <c r="R11" s="33">
        <f t="shared" si="3"/>
        <v>2.5350956889269582</v>
      </c>
      <c r="S11" s="33">
        <f t="shared" si="3"/>
        <v>2.5142199433503265</v>
      </c>
      <c r="T11" s="33">
        <f t="shared" si="3"/>
        <v>2.492789974439802</v>
      </c>
      <c r="U11" s="33">
        <f t="shared" si="3"/>
        <v>2.470812887622742</v>
      </c>
    </row>
    <row r="12" spans="1:21" ht="15" customHeight="1">
      <c r="A12" s="22">
        <v>8</v>
      </c>
      <c r="B12" s="32">
        <v>8</v>
      </c>
      <c r="C12" s="33">
        <f t="shared" si="2"/>
        <v>3.4579130669953884</v>
      </c>
      <c r="D12" s="33">
        <f t="shared" si="2"/>
        <v>3.113115099040442</v>
      </c>
      <c r="E12" s="33">
        <f t="shared" si="2"/>
        <v>2.923798092524521</v>
      </c>
      <c r="F12" s="33">
        <f t="shared" si="2"/>
        <v>2.80642353800431</v>
      </c>
      <c r="G12" s="33">
        <f t="shared" si="2"/>
        <v>2.7264448476671532</v>
      </c>
      <c r="H12" s="33">
        <f t="shared" si="2"/>
        <v>2.6683366627366922</v>
      </c>
      <c r="I12" s="33">
        <f t="shared" si="2"/>
        <v>2.6241337991450564</v>
      </c>
      <c r="J12" s="33">
        <f t="shared" si="2"/>
        <v>2.5893491795159207</v>
      </c>
      <c r="K12" s="33">
        <f t="shared" si="2"/>
        <v>2.5612365561755723</v>
      </c>
      <c r="L12" s="33">
        <f t="shared" si="2"/>
        <v>2.538037335853005</v>
      </c>
      <c r="M12" s="33">
        <f t="shared" si="3"/>
        <v>2.501955975731107</v>
      </c>
      <c r="N12" s="33">
        <f t="shared" si="3"/>
        <v>2.4642154983212095</v>
      </c>
      <c r="O12" s="33">
        <f t="shared" si="3"/>
        <v>2.424634715225693</v>
      </c>
      <c r="P12" s="33">
        <f t="shared" si="3"/>
        <v>2.4040964774485474</v>
      </c>
      <c r="Q12" s="33">
        <f t="shared" si="3"/>
        <v>2.383018227192224</v>
      </c>
      <c r="R12" s="33">
        <f t="shared" si="3"/>
        <v>2.361360884606256</v>
      </c>
      <c r="S12" s="33">
        <f t="shared" si="3"/>
        <v>2.339099580694892</v>
      </c>
      <c r="T12" s="33">
        <f t="shared" si="3"/>
        <v>2.31618102475295</v>
      </c>
      <c r="U12" s="33">
        <f t="shared" si="3"/>
        <v>2.2925945586393937</v>
      </c>
    </row>
    <row r="13" spans="1:21" ht="15" customHeight="1">
      <c r="A13" s="22">
        <v>9</v>
      </c>
      <c r="B13" s="32">
        <v>9</v>
      </c>
      <c r="C13" s="33">
        <f t="shared" si="2"/>
        <v>3.360298705956666</v>
      </c>
      <c r="D13" s="33">
        <f t="shared" si="2"/>
        <v>3.006448423548136</v>
      </c>
      <c r="E13" s="33">
        <f t="shared" si="2"/>
        <v>2.8128610551902966</v>
      </c>
      <c r="F13" s="33">
        <f t="shared" si="2"/>
        <v>2.6926798568638333</v>
      </c>
      <c r="G13" s="33">
        <f t="shared" si="2"/>
        <v>2.6106121708835417</v>
      </c>
      <c r="H13" s="33">
        <f t="shared" si="2"/>
        <v>2.5508555268061173</v>
      </c>
      <c r="I13" s="33">
        <f t="shared" si="2"/>
        <v>2.5053132901575736</v>
      </c>
      <c r="J13" s="33">
        <f t="shared" si="2"/>
        <v>2.469406013005937</v>
      </c>
      <c r="K13" s="33">
        <f t="shared" si="2"/>
        <v>2.4403377096859913</v>
      </c>
      <c r="L13" s="33">
        <f t="shared" si="2"/>
        <v>2.4163142597899423</v>
      </c>
      <c r="M13" s="33">
        <f t="shared" si="3"/>
        <v>2.3788828684701</v>
      </c>
      <c r="N13" s="33">
        <f t="shared" si="3"/>
        <v>2.3396253823193547</v>
      </c>
      <c r="O13" s="33">
        <f t="shared" si="3"/>
        <v>2.29832153308962</v>
      </c>
      <c r="P13" s="33">
        <f t="shared" si="3"/>
        <v>2.276827615332877</v>
      </c>
      <c r="Q13" s="33">
        <f t="shared" si="3"/>
        <v>2.2547190781097015</v>
      </c>
      <c r="R13" s="33">
        <f t="shared" si="3"/>
        <v>2.2319568415696267</v>
      </c>
      <c r="S13" s="33">
        <f t="shared" si="3"/>
        <v>2.208494720434828</v>
      </c>
      <c r="T13" s="33">
        <f t="shared" si="3"/>
        <v>2.1842723185727664</v>
      </c>
      <c r="U13" s="33">
        <f t="shared" si="3"/>
        <v>2.159257661560332</v>
      </c>
    </row>
    <row r="14" spans="2:21" ht="1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5" customHeight="1">
      <c r="A15" s="22">
        <v>10</v>
      </c>
      <c r="B15" s="32">
        <v>10</v>
      </c>
      <c r="C15" s="33">
        <f aca="true" t="shared" si="4" ref="C15:L19">FINV($A$1,C$1,$A15)</f>
        <v>3.2850095976755256</v>
      </c>
      <c r="D15" s="33">
        <f t="shared" si="4"/>
        <v>2.9244660026961355</v>
      </c>
      <c r="E15" s="33">
        <f t="shared" si="4"/>
        <v>2.727674086600018</v>
      </c>
      <c r="F15" s="33">
        <f t="shared" si="4"/>
        <v>2.6053399437842018</v>
      </c>
      <c r="G15" s="33">
        <f t="shared" si="4"/>
        <v>2.521638009511662</v>
      </c>
      <c r="H15" s="33">
        <f t="shared" si="4"/>
        <v>2.4605810722277965</v>
      </c>
      <c r="I15" s="33">
        <f t="shared" si="4"/>
        <v>2.4139623633345764</v>
      </c>
      <c r="J15" s="33">
        <f t="shared" si="4"/>
        <v>2.3771491441948456</v>
      </c>
      <c r="K15" s="33">
        <f t="shared" si="4"/>
        <v>2.3473063492929214</v>
      </c>
      <c r="L15" s="33">
        <f t="shared" si="4"/>
        <v>2.3226043310842215</v>
      </c>
      <c r="M15" s="33">
        <f aca="true" t="shared" si="5" ref="M15:U19">FINV($A$1,M$1,$A15)</f>
        <v>2.2840538349555572</v>
      </c>
      <c r="N15" s="33">
        <f t="shared" si="5"/>
        <v>2.2435138191667647</v>
      </c>
      <c r="O15" s="33">
        <f t="shared" si="5"/>
        <v>2.2007426991876855</v>
      </c>
      <c r="P15" s="33">
        <f t="shared" si="5"/>
        <v>2.1784245518574608</v>
      </c>
      <c r="Q15" s="33">
        <f t="shared" si="5"/>
        <v>2.1554242835009063</v>
      </c>
      <c r="R15" s="33">
        <f t="shared" si="5"/>
        <v>2.131692156126519</v>
      </c>
      <c r="S15" s="33">
        <f t="shared" si="5"/>
        <v>2.1071606681744015</v>
      </c>
      <c r="T15" s="33">
        <f t="shared" si="5"/>
        <v>2.0817658707983355</v>
      </c>
      <c r="U15" s="33">
        <f t="shared" si="5"/>
        <v>2.055454473293139</v>
      </c>
    </row>
    <row r="16" spans="1:21" ht="15" customHeight="1">
      <c r="A16" s="22">
        <v>11</v>
      </c>
      <c r="B16" s="32">
        <v>11</v>
      </c>
      <c r="C16" s="33">
        <f t="shared" si="4"/>
        <v>3.2251961101792403</v>
      </c>
      <c r="D16" s="33">
        <f t="shared" si="4"/>
        <v>2.859508185792947</v>
      </c>
      <c r="E16" s="33">
        <f t="shared" si="4"/>
        <v>2.6602293701216695</v>
      </c>
      <c r="F16" s="33">
        <f t="shared" si="4"/>
        <v>2.536189924740029</v>
      </c>
      <c r="G16" s="33">
        <f t="shared" si="4"/>
        <v>2.451184144547369</v>
      </c>
      <c r="H16" s="33">
        <f t="shared" si="4"/>
        <v>2.3890649458735425</v>
      </c>
      <c r="I16" s="33">
        <f t="shared" si="4"/>
        <v>2.3415651639879798</v>
      </c>
      <c r="J16" s="33">
        <f t="shared" si="4"/>
        <v>2.3039987695483433</v>
      </c>
      <c r="K16" s="33">
        <f t="shared" si="4"/>
        <v>2.2735022753295198</v>
      </c>
      <c r="L16" s="33">
        <f t="shared" si="4"/>
        <v>2.248228270218533</v>
      </c>
      <c r="M16" s="33">
        <f t="shared" si="5"/>
        <v>2.2087256468239502</v>
      </c>
      <c r="N16" s="33">
        <f t="shared" si="5"/>
        <v>2.167091395222087</v>
      </c>
      <c r="O16" s="33">
        <f t="shared" si="5"/>
        <v>2.1230448510323185</v>
      </c>
      <c r="P16" s="33">
        <f t="shared" si="5"/>
        <v>2.1000055028252973</v>
      </c>
      <c r="Q16" s="33">
        <f t="shared" si="5"/>
        <v>2.0762129793183703</v>
      </c>
      <c r="R16" s="33">
        <f t="shared" si="5"/>
        <v>2.051610437092677</v>
      </c>
      <c r="S16" s="33">
        <f t="shared" si="5"/>
        <v>2.0261197164472833</v>
      </c>
      <c r="T16" s="33">
        <f t="shared" si="5"/>
        <v>1.9996519995402195</v>
      </c>
      <c r="U16" s="33">
        <f t="shared" si="5"/>
        <v>1.9721433375252673</v>
      </c>
    </row>
    <row r="17" spans="1:21" ht="15" customHeight="1">
      <c r="A17" s="22">
        <v>12</v>
      </c>
      <c r="B17" s="32">
        <v>12</v>
      </c>
      <c r="C17" s="33">
        <f t="shared" si="4"/>
        <v>3.176552354489104</v>
      </c>
      <c r="D17" s="33">
        <f t="shared" si="4"/>
        <v>2.8067930202269054</v>
      </c>
      <c r="E17" s="33">
        <f t="shared" si="4"/>
        <v>2.6055246848954994</v>
      </c>
      <c r="F17" s="33">
        <f t="shared" si="4"/>
        <v>2.4800996811791265</v>
      </c>
      <c r="G17" s="33">
        <f t="shared" si="4"/>
        <v>2.394024534169148</v>
      </c>
      <c r="H17" s="33">
        <f t="shared" si="4"/>
        <v>2.3310242625029787</v>
      </c>
      <c r="I17" s="33">
        <f t="shared" si="4"/>
        <v>2.2827819634585467</v>
      </c>
      <c r="J17" s="33">
        <f t="shared" si="4"/>
        <v>2.244576080556726</v>
      </c>
      <c r="K17" s="33">
        <f t="shared" si="4"/>
        <v>2.2135253630040097</v>
      </c>
      <c r="L17" s="33">
        <f t="shared" si="4"/>
        <v>2.1877646361190273</v>
      </c>
      <c r="M17" s="33">
        <f t="shared" si="5"/>
        <v>2.147437783150963</v>
      </c>
      <c r="N17" s="33">
        <f t="shared" si="5"/>
        <v>2.104851404283181</v>
      </c>
      <c r="O17" s="33">
        <f t="shared" si="5"/>
        <v>2.059678649857233</v>
      </c>
      <c r="P17" s="33">
        <f t="shared" si="5"/>
        <v>2.03599270776067</v>
      </c>
      <c r="Q17" s="33">
        <f t="shared" si="5"/>
        <v>2.0114931942316616</v>
      </c>
      <c r="R17" s="33">
        <f t="shared" si="5"/>
        <v>1.9861019495692744</v>
      </c>
      <c r="S17" s="33">
        <f t="shared" si="5"/>
        <v>1.9597337086452171</v>
      </c>
      <c r="T17" s="33">
        <f t="shared" si="5"/>
        <v>1.9322783373354468</v>
      </c>
      <c r="U17" s="33">
        <f t="shared" si="5"/>
        <v>1.9036505705116724</v>
      </c>
    </row>
    <row r="18" spans="1:21" ht="15" customHeight="1">
      <c r="A18" s="22">
        <v>13</v>
      </c>
      <c r="B18" s="32">
        <v>13</v>
      </c>
      <c r="C18" s="33">
        <f t="shared" si="4"/>
        <v>3.1362077379526454</v>
      </c>
      <c r="D18" s="33">
        <f t="shared" si="4"/>
        <v>2.763165696251235</v>
      </c>
      <c r="E18" s="33">
        <f t="shared" si="4"/>
        <v>2.5602702180549386</v>
      </c>
      <c r="F18" s="33">
        <f t="shared" si="4"/>
        <v>2.4337083459613496</v>
      </c>
      <c r="G18" s="33">
        <f t="shared" si="4"/>
        <v>2.346723704249598</v>
      </c>
      <c r="H18" s="33">
        <f t="shared" si="4"/>
        <v>2.2829809154245595</v>
      </c>
      <c r="I18" s="33">
        <f t="shared" si="4"/>
        <v>2.234102680631622</v>
      </c>
      <c r="J18" s="33">
        <f t="shared" si="4"/>
        <v>2.1953496798232663</v>
      </c>
      <c r="K18" s="33">
        <f t="shared" si="4"/>
        <v>2.163819345923912</v>
      </c>
      <c r="L18" s="33">
        <f t="shared" si="4"/>
        <v>2.137635846111152</v>
      </c>
      <c r="M18" s="33">
        <f t="shared" si="5"/>
        <v>2.096587792266291</v>
      </c>
      <c r="N18" s="33">
        <f t="shared" si="5"/>
        <v>2.053159420256634</v>
      </c>
      <c r="O18" s="33">
        <f t="shared" si="5"/>
        <v>2.006981247859585</v>
      </c>
      <c r="P18" s="33">
        <f t="shared" si="5"/>
        <v>1.9827162134333776</v>
      </c>
      <c r="Q18" s="33">
        <f t="shared" si="5"/>
        <v>1.9575736587285064</v>
      </c>
      <c r="R18" s="33">
        <f t="shared" si="5"/>
        <v>1.9314647659030015</v>
      </c>
      <c r="S18" s="33">
        <f t="shared" si="5"/>
        <v>1.9042865062601777</v>
      </c>
      <c r="T18" s="33">
        <f t="shared" si="5"/>
        <v>1.875914534821277</v>
      </c>
      <c r="U18" s="33">
        <f t="shared" si="5"/>
        <v>1.8462316120348987</v>
      </c>
    </row>
    <row r="19" spans="1:21" ht="15" customHeight="1">
      <c r="A19" s="22">
        <v>14</v>
      </c>
      <c r="B19" s="32">
        <v>14</v>
      </c>
      <c r="C19" s="33">
        <f t="shared" si="4"/>
        <v>3.102215373473882</v>
      </c>
      <c r="D19" s="33">
        <f t="shared" si="4"/>
        <v>2.726466163949226</v>
      </c>
      <c r="E19" s="33">
        <f t="shared" si="4"/>
        <v>2.5222206545549852</v>
      </c>
      <c r="F19" s="33">
        <f t="shared" si="4"/>
        <v>2.3946924443407624</v>
      </c>
      <c r="G19" s="33">
        <f t="shared" si="4"/>
        <v>2.30694041647439</v>
      </c>
      <c r="H19" s="33">
        <f t="shared" si="4"/>
        <v>2.2425581391871674</v>
      </c>
      <c r="I19" s="33">
        <f t="shared" si="4"/>
        <v>2.193132786487695</v>
      </c>
      <c r="J19" s="33">
        <f t="shared" si="4"/>
        <v>2.1539037220463797</v>
      </c>
      <c r="K19" s="33">
        <f t="shared" si="4"/>
        <v>2.121954167932927</v>
      </c>
      <c r="L19" s="33">
        <f t="shared" si="4"/>
        <v>2.095397633183893</v>
      </c>
      <c r="M19" s="33">
        <f t="shared" si="5"/>
        <v>2.0537136435905268</v>
      </c>
      <c r="N19" s="33">
        <f t="shared" si="5"/>
        <v>2.0095356489946425</v>
      </c>
      <c r="O19" s="33">
        <f t="shared" si="5"/>
        <v>1.9624515346094995</v>
      </c>
      <c r="P19" s="33">
        <f t="shared" si="5"/>
        <v>1.9376642512725084</v>
      </c>
      <c r="Q19" s="33">
        <f t="shared" si="5"/>
        <v>1.9119319460969564</v>
      </c>
      <c r="R19" s="33">
        <f t="shared" si="5"/>
        <v>1.8851622485271946</v>
      </c>
      <c r="S19" s="33">
        <f t="shared" si="5"/>
        <v>1.8572343662981439</v>
      </c>
      <c r="T19" s="33">
        <f t="shared" si="5"/>
        <v>1.828000861792134</v>
      </c>
      <c r="U19" s="33">
        <f t="shared" si="5"/>
        <v>1.7973214028188522</v>
      </c>
    </row>
    <row r="20" spans="2:21" ht="1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5" customHeight="1">
      <c r="A21" s="22">
        <v>15</v>
      </c>
      <c r="B21" s="32">
        <v>15</v>
      </c>
      <c r="C21" s="33">
        <f aca="true" t="shared" si="6" ref="C21:L25">FINV($A$1,C$1,$A21)</f>
        <v>3.0731825972907245</v>
      </c>
      <c r="D21" s="33">
        <f t="shared" si="6"/>
        <v>2.695173861866351</v>
      </c>
      <c r="E21" s="33">
        <f t="shared" si="6"/>
        <v>2.4897879313812155</v>
      </c>
      <c r="F21" s="33">
        <f t="shared" si="6"/>
        <v>2.361431938879832</v>
      </c>
      <c r="G21" s="33">
        <f t="shared" si="6"/>
        <v>2.2730226589828817</v>
      </c>
      <c r="H21" s="33">
        <f t="shared" si="6"/>
        <v>2.2080826056480873</v>
      </c>
      <c r="I21" s="33">
        <f t="shared" si="6"/>
        <v>2.1581776366019767</v>
      </c>
      <c r="J21" s="33">
        <f t="shared" si="6"/>
        <v>2.118529351946563</v>
      </c>
      <c r="K21" s="33">
        <f t="shared" si="6"/>
        <v>2.086210315610515</v>
      </c>
      <c r="L21" s="33">
        <f t="shared" si="6"/>
        <v>2.059319825775674</v>
      </c>
      <c r="M21" s="33">
        <f aca="true" t="shared" si="7" ref="M21:U25">FINV($A$1,M$1,$A21)</f>
        <v>2.0170709547073784</v>
      </c>
      <c r="N21" s="33">
        <f t="shared" si="7"/>
        <v>1.9722143917988433</v>
      </c>
      <c r="O21" s="33">
        <f t="shared" si="7"/>
        <v>1.9243131532675761</v>
      </c>
      <c r="P21" s="33">
        <f t="shared" si="7"/>
        <v>1.8990427008702682</v>
      </c>
      <c r="Q21" s="33">
        <f t="shared" si="7"/>
        <v>1.8727739359292173</v>
      </c>
      <c r="R21" s="33">
        <f t="shared" si="7"/>
        <v>1.8453931716067018</v>
      </c>
      <c r="S21" s="33">
        <f t="shared" si="7"/>
        <v>1.816763628426088</v>
      </c>
      <c r="T21" s="33">
        <f t="shared" si="7"/>
        <v>1.7867201052013115</v>
      </c>
      <c r="U21" s="33">
        <f t="shared" si="7"/>
        <v>1.7550902953189507</v>
      </c>
    </row>
    <row r="22" spans="1:21" ht="15" customHeight="1">
      <c r="A22" s="22">
        <v>16</v>
      </c>
      <c r="B22" s="32">
        <v>16</v>
      </c>
      <c r="C22" s="33">
        <f t="shared" si="6"/>
        <v>3.048114649573108</v>
      </c>
      <c r="D22" s="33">
        <f t="shared" si="6"/>
        <v>2.6681732379074674</v>
      </c>
      <c r="E22" s="33">
        <f t="shared" si="6"/>
        <v>2.4618103111606615</v>
      </c>
      <c r="F22" s="33">
        <f t="shared" si="6"/>
        <v>2.332747328637197</v>
      </c>
      <c r="G22" s="33">
        <f t="shared" si="6"/>
        <v>2.243758956410602</v>
      </c>
      <c r="H22" s="33">
        <f t="shared" si="6"/>
        <v>2.178328628588133</v>
      </c>
      <c r="I22" s="33">
        <f t="shared" si="6"/>
        <v>2.128004439327924</v>
      </c>
      <c r="J22" s="33">
        <f t="shared" si="6"/>
        <v>2.0879831197362364</v>
      </c>
      <c r="K22" s="33">
        <f t="shared" si="6"/>
        <v>2.055330128314381</v>
      </c>
      <c r="L22" s="33">
        <f t="shared" si="6"/>
        <v>2.0281447632441996</v>
      </c>
      <c r="M22" s="33">
        <f t="shared" si="7"/>
        <v>1.9853878541198355</v>
      </c>
      <c r="N22" s="33">
        <f t="shared" si="7"/>
        <v>1.9399202244585467</v>
      </c>
      <c r="O22" s="33">
        <f t="shared" si="7"/>
        <v>1.8912729160547315</v>
      </c>
      <c r="P22" s="33">
        <f t="shared" si="7"/>
        <v>1.8655619271612522</v>
      </c>
      <c r="Q22" s="33">
        <f t="shared" si="7"/>
        <v>1.8387922295914905</v>
      </c>
      <c r="R22" s="33">
        <f t="shared" si="7"/>
        <v>1.8108412547235275</v>
      </c>
      <c r="S22" s="33">
        <f t="shared" si="7"/>
        <v>1.781556235869175</v>
      </c>
      <c r="T22" s="33">
        <f t="shared" si="7"/>
        <v>1.750747102846617</v>
      </c>
      <c r="U22" s="33">
        <f t="shared" si="7"/>
        <v>1.7182095746193227</v>
      </c>
    </row>
    <row r="23" spans="1:21" ht="15" customHeight="1">
      <c r="A23" s="22">
        <v>17</v>
      </c>
      <c r="B23" s="32">
        <v>17</v>
      </c>
      <c r="C23" s="33">
        <f t="shared" si="6"/>
        <v>3.026229933311697</v>
      </c>
      <c r="D23" s="33">
        <f t="shared" si="6"/>
        <v>2.644640062499093</v>
      </c>
      <c r="E23" s="33">
        <f t="shared" si="6"/>
        <v>2.4374315898967325</v>
      </c>
      <c r="F23" s="33">
        <f t="shared" si="6"/>
        <v>2.307746882479478</v>
      </c>
      <c r="G23" s="33">
        <f t="shared" si="6"/>
        <v>2.2182504721968144</v>
      </c>
      <c r="H23" s="33">
        <f t="shared" si="6"/>
        <v>2.1523902660192107</v>
      </c>
      <c r="I23" s="33">
        <f t="shared" si="6"/>
        <v>2.1016894891090487</v>
      </c>
      <c r="J23" s="33">
        <f t="shared" si="6"/>
        <v>2.061334214431554</v>
      </c>
      <c r="K23" s="33">
        <f t="shared" si="6"/>
        <v>2.028389900488037</v>
      </c>
      <c r="L23" s="33">
        <f t="shared" si="6"/>
        <v>2.0009380818919453</v>
      </c>
      <c r="M23" s="33">
        <f t="shared" si="7"/>
        <v>1.9577157672756584</v>
      </c>
      <c r="N23" s="33">
        <f t="shared" si="7"/>
        <v>1.9116939142804767</v>
      </c>
      <c r="O23" s="33">
        <f t="shared" si="7"/>
        <v>1.862360932136653</v>
      </c>
      <c r="P23" s="33">
        <f t="shared" si="7"/>
        <v>1.8362413811701117</v>
      </c>
      <c r="Q23" s="33">
        <f t="shared" si="7"/>
        <v>1.8090098308221059</v>
      </c>
      <c r="R23" s="33">
        <f t="shared" si="7"/>
        <v>1.7805277252591623</v>
      </c>
      <c r="S23" s="33">
        <f t="shared" si="7"/>
        <v>1.7506263105815378</v>
      </c>
      <c r="T23" s="33">
        <f t="shared" si="7"/>
        <v>1.7190906476116652</v>
      </c>
      <c r="U23" s="33">
        <f t="shared" si="7"/>
        <v>1.6856809281762253</v>
      </c>
    </row>
    <row r="24" spans="1:21" ht="15" customHeight="1">
      <c r="A24" s="22">
        <v>18</v>
      </c>
      <c r="B24" s="32">
        <v>18</v>
      </c>
      <c r="C24" s="33">
        <f t="shared" si="6"/>
        <v>3.0069742251725984</v>
      </c>
      <c r="D24" s="33">
        <f t="shared" si="6"/>
        <v>2.6239490580337588</v>
      </c>
      <c r="E24" s="33">
        <f t="shared" si="6"/>
        <v>2.4160051736998867</v>
      </c>
      <c r="F24" s="33">
        <f t="shared" si="6"/>
        <v>2.2857733483760967</v>
      </c>
      <c r="G24" s="33">
        <f t="shared" si="6"/>
        <v>2.1958257434562256</v>
      </c>
      <c r="H24" s="33">
        <f t="shared" si="6"/>
        <v>2.1295818442013115</v>
      </c>
      <c r="I24" s="33">
        <f t="shared" si="6"/>
        <v>2.0785435594916635</v>
      </c>
      <c r="J24" s="33">
        <f t="shared" si="6"/>
        <v>2.0378898568651493</v>
      </c>
      <c r="K24" s="33">
        <f t="shared" si="6"/>
        <v>2.0046755366820435</v>
      </c>
      <c r="L24" s="33">
        <f t="shared" si="6"/>
        <v>1.9769785808421148</v>
      </c>
      <c r="M24" s="33">
        <f t="shared" si="7"/>
        <v>1.9333405987254082</v>
      </c>
      <c r="N24" s="33">
        <f t="shared" si="7"/>
        <v>1.886810707674158</v>
      </c>
      <c r="O24" s="33">
        <f t="shared" si="7"/>
        <v>1.8368453424955078</v>
      </c>
      <c r="P24" s="33">
        <f t="shared" si="7"/>
        <v>1.8103492038790137</v>
      </c>
      <c r="Q24" s="33">
        <f t="shared" si="7"/>
        <v>1.7826842224621942</v>
      </c>
      <c r="R24" s="33">
        <f t="shared" si="7"/>
        <v>1.7537047369842185</v>
      </c>
      <c r="S24" s="33">
        <f t="shared" si="7"/>
        <v>1.7232224536201102</v>
      </c>
      <c r="T24" s="33">
        <f t="shared" si="7"/>
        <v>1.690992235126032</v>
      </c>
      <c r="U24" s="33">
        <f t="shared" si="7"/>
        <v>1.656747627976074</v>
      </c>
    </row>
    <row r="25" spans="1:21" ht="15" customHeight="1">
      <c r="A25" s="22">
        <v>19</v>
      </c>
      <c r="B25" s="32">
        <v>19</v>
      </c>
      <c r="C25" s="33">
        <f t="shared" si="6"/>
        <v>2.989899883232283</v>
      </c>
      <c r="D25" s="33">
        <f t="shared" si="6"/>
        <v>2.6056099500237906</v>
      </c>
      <c r="E25" s="33">
        <f t="shared" si="6"/>
        <v>2.3970230245140556</v>
      </c>
      <c r="F25" s="33">
        <f t="shared" si="6"/>
        <v>2.26630447741627</v>
      </c>
      <c r="G25" s="33">
        <f t="shared" si="6"/>
        <v>2.1759554158506944</v>
      </c>
      <c r="H25" s="33">
        <f t="shared" si="6"/>
        <v>2.109363350655258</v>
      </c>
      <c r="I25" s="33">
        <f t="shared" si="6"/>
        <v>2.058019532569233</v>
      </c>
      <c r="J25" s="33">
        <f t="shared" si="6"/>
        <v>2.01709582370313</v>
      </c>
      <c r="K25" s="33">
        <f t="shared" si="6"/>
        <v>1.9836399189898657</v>
      </c>
      <c r="L25" s="33">
        <f t="shared" si="6"/>
        <v>1.9557262476155302</v>
      </c>
      <c r="M25" s="33">
        <f t="shared" si="7"/>
        <v>1.9117010197078343</v>
      </c>
      <c r="N25" s="33">
        <f t="shared" si="7"/>
        <v>1.8647057231646613</v>
      </c>
      <c r="O25" s="33">
        <f t="shared" si="7"/>
        <v>1.814154160229009</v>
      </c>
      <c r="P25" s="33">
        <f t="shared" si="7"/>
        <v>1.7873063029583136</v>
      </c>
      <c r="Q25" s="33">
        <f t="shared" si="7"/>
        <v>1.7592398648957897</v>
      </c>
      <c r="R25" s="33">
        <f t="shared" si="7"/>
        <v>1.7297931975690517</v>
      </c>
      <c r="S25" s="33">
        <f t="shared" si="7"/>
        <v>1.69875846722789</v>
      </c>
      <c r="T25" s="33">
        <f t="shared" si="7"/>
        <v>1.6658692203463943</v>
      </c>
      <c r="U25" s="33">
        <f t="shared" si="7"/>
        <v>1.6308181471913485</v>
      </c>
    </row>
    <row r="26" spans="2:21" ht="1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5" customHeight="1">
      <c r="A27" s="22">
        <v>20</v>
      </c>
      <c r="B27" s="32">
        <v>20</v>
      </c>
      <c r="C27" s="33">
        <f aca="true" t="shared" si="8" ref="C27:L31">FINV($A$1,C$1,$A27)</f>
        <v>2.9746516361228714</v>
      </c>
      <c r="D27" s="33">
        <f t="shared" si="8"/>
        <v>2.589253256246593</v>
      </c>
      <c r="E27" s="33">
        <f t="shared" si="8"/>
        <v>2.3800872384072136</v>
      </c>
      <c r="F27" s="33">
        <f t="shared" si="8"/>
        <v>2.2489352602406143</v>
      </c>
      <c r="G27" s="33">
        <f t="shared" si="8"/>
        <v>2.15822737459348</v>
      </c>
      <c r="H27" s="33">
        <f t="shared" si="8"/>
        <v>2.091322670594309</v>
      </c>
      <c r="I27" s="33">
        <f t="shared" si="8"/>
        <v>2.0397017408413376</v>
      </c>
      <c r="J27" s="33">
        <f t="shared" si="8"/>
        <v>1.9985328947313974</v>
      </c>
      <c r="K27" s="33">
        <f t="shared" si="8"/>
        <v>1.9648531690563686</v>
      </c>
      <c r="L27" s="33">
        <f t="shared" si="8"/>
        <v>1.9367369930023415</v>
      </c>
      <c r="M27" s="33">
        <f aca="true" t="shared" si="9" ref="M27:U31">FINV($A$1,M$1,$A27)</f>
        <v>1.8923635991541232</v>
      </c>
      <c r="N27" s="33">
        <f t="shared" si="9"/>
        <v>1.8449348715421365</v>
      </c>
      <c r="O27" s="33">
        <f t="shared" si="9"/>
        <v>1.7938432961273065</v>
      </c>
      <c r="P27" s="33">
        <f t="shared" si="9"/>
        <v>1.766666812841322</v>
      </c>
      <c r="Q27" s="33">
        <f t="shared" si="9"/>
        <v>1.7382220107720059</v>
      </c>
      <c r="R27" s="33">
        <f t="shared" si="9"/>
        <v>1.7083330305922573</v>
      </c>
      <c r="S27" s="33">
        <f t="shared" si="9"/>
        <v>1.6767760513403118</v>
      </c>
      <c r="T27" s="33">
        <f t="shared" si="9"/>
        <v>1.643256197780829</v>
      </c>
      <c r="U27" s="33">
        <f t="shared" si="9"/>
        <v>1.6074253039732866</v>
      </c>
    </row>
    <row r="28" spans="1:21" ht="15" customHeight="1">
      <c r="A28" s="22">
        <v>21</v>
      </c>
      <c r="B28" s="32">
        <v>21</v>
      </c>
      <c r="C28" s="33">
        <f t="shared" si="8"/>
        <v>2.9609594776047743</v>
      </c>
      <c r="D28" s="33">
        <f t="shared" si="8"/>
        <v>2.574566337898432</v>
      </c>
      <c r="E28" s="33">
        <f t="shared" si="8"/>
        <v>2.3648851765756262</v>
      </c>
      <c r="F28" s="33">
        <f t="shared" si="8"/>
        <v>2.233342399904359</v>
      </c>
      <c r="G28" s="33">
        <f t="shared" si="8"/>
        <v>2.1423112173124537</v>
      </c>
      <c r="H28" s="33">
        <f t="shared" si="8"/>
        <v>2.0751222962189786</v>
      </c>
      <c r="I28" s="33">
        <f t="shared" si="8"/>
        <v>2.0232526765084913</v>
      </c>
      <c r="J28" s="33">
        <f t="shared" si="8"/>
        <v>1.9818600094367866</v>
      </c>
      <c r="K28" s="33">
        <f t="shared" si="8"/>
        <v>1.9479742263683875</v>
      </c>
      <c r="L28" s="33">
        <f t="shared" si="8"/>
        <v>1.9196733092030627</v>
      </c>
      <c r="M28" s="33">
        <f t="shared" si="9"/>
        <v>1.8749730656963948</v>
      </c>
      <c r="N28" s="33">
        <f t="shared" si="9"/>
        <v>1.8271464341523824</v>
      </c>
      <c r="O28" s="33">
        <f t="shared" si="9"/>
        <v>1.7755503733951628</v>
      </c>
      <c r="P28" s="33">
        <f t="shared" si="9"/>
        <v>1.748066580375962</v>
      </c>
      <c r="Q28" s="33">
        <f t="shared" si="9"/>
        <v>1.7192682832956052</v>
      </c>
      <c r="R28" s="33">
        <f t="shared" si="9"/>
        <v>1.6889618592585975</v>
      </c>
      <c r="S28" s="33">
        <f t="shared" si="9"/>
        <v>1.65690750009162</v>
      </c>
      <c r="T28" s="33">
        <f t="shared" si="9"/>
        <v>1.6227819088499018</v>
      </c>
      <c r="U28" s="33">
        <f t="shared" si="9"/>
        <v>1.5861960633856143</v>
      </c>
    </row>
    <row r="29" spans="1:21" ht="15" customHeight="1">
      <c r="A29" s="22">
        <v>22</v>
      </c>
      <c r="B29" s="32">
        <v>22</v>
      </c>
      <c r="C29" s="33">
        <f t="shared" si="8"/>
        <v>2.9485818231478333</v>
      </c>
      <c r="D29" s="33">
        <f t="shared" si="8"/>
        <v>2.561314715876506</v>
      </c>
      <c r="E29" s="33">
        <f t="shared" si="8"/>
        <v>2.3511717017754563</v>
      </c>
      <c r="F29" s="33">
        <f t="shared" si="8"/>
        <v>2.219273653736309</v>
      </c>
      <c r="G29" s="33">
        <f t="shared" si="8"/>
        <v>2.1279440431953844</v>
      </c>
      <c r="H29" s="33">
        <f t="shared" si="8"/>
        <v>2.060495774003357</v>
      </c>
      <c r="I29" s="33">
        <f t="shared" si="8"/>
        <v>2.0083952279037476</v>
      </c>
      <c r="J29" s="33">
        <f t="shared" si="8"/>
        <v>1.9667965034386725</v>
      </c>
      <c r="K29" s="33">
        <f t="shared" si="8"/>
        <v>1.9327259792589757</v>
      </c>
      <c r="L29" s="33">
        <f t="shared" si="8"/>
        <v>1.9042545318370685</v>
      </c>
      <c r="M29" s="33">
        <f t="shared" si="9"/>
        <v>1.8592558603813814</v>
      </c>
      <c r="N29" s="33">
        <f t="shared" si="9"/>
        <v>1.811056193901095</v>
      </c>
      <c r="O29" s="33">
        <f t="shared" si="9"/>
        <v>1.7589876222245948</v>
      </c>
      <c r="P29" s="33">
        <f t="shared" si="9"/>
        <v>1.7312178357542507</v>
      </c>
      <c r="Q29" s="33">
        <f t="shared" si="9"/>
        <v>1.7020838072312472</v>
      </c>
      <c r="R29" s="33">
        <f t="shared" si="9"/>
        <v>1.6713812556190533</v>
      </c>
      <c r="S29" s="33">
        <f t="shared" si="9"/>
        <v>1.6388526091759559</v>
      </c>
      <c r="T29" s="33">
        <f t="shared" si="9"/>
        <v>1.6041479256045932</v>
      </c>
      <c r="U29" s="33">
        <f t="shared" si="9"/>
        <v>1.5668319974793121</v>
      </c>
    </row>
    <row r="30" spans="1:21" ht="15" customHeight="1">
      <c r="A30" s="22">
        <v>23</v>
      </c>
      <c r="B30" s="32">
        <v>23</v>
      </c>
      <c r="C30" s="33">
        <f t="shared" si="8"/>
        <v>2.9373552479228238</v>
      </c>
      <c r="D30" s="33">
        <f t="shared" si="8"/>
        <v>2.549292332787445</v>
      </c>
      <c r="E30" s="33">
        <f t="shared" si="8"/>
        <v>2.338726545758618</v>
      </c>
      <c r="F30" s="33">
        <f t="shared" si="8"/>
        <v>2.2065123062020575</v>
      </c>
      <c r="G30" s="33">
        <f t="shared" si="8"/>
        <v>2.1149091367078654</v>
      </c>
      <c r="H30" s="33">
        <f t="shared" si="8"/>
        <v>2.047226388413037</v>
      </c>
      <c r="I30" s="33">
        <f t="shared" si="8"/>
        <v>1.9949162322063785</v>
      </c>
      <c r="J30" s="33">
        <f t="shared" si="8"/>
        <v>1.9531256612026482</v>
      </c>
      <c r="K30" s="33">
        <f t="shared" si="8"/>
        <v>1.9188810540526902</v>
      </c>
      <c r="L30" s="33">
        <f t="shared" si="8"/>
        <v>1.8902532872289157</v>
      </c>
      <c r="M30" s="33">
        <f t="shared" si="9"/>
        <v>1.8449739513926033</v>
      </c>
      <c r="N30" s="33">
        <f t="shared" si="9"/>
        <v>1.7964296716854733</v>
      </c>
      <c r="O30" s="33">
        <f t="shared" si="9"/>
        <v>1.743920563512802</v>
      </c>
      <c r="P30" s="33">
        <f t="shared" si="9"/>
        <v>1.7158789944460295</v>
      </c>
      <c r="Q30" s="33">
        <f t="shared" si="9"/>
        <v>1.6864269980487734</v>
      </c>
      <c r="R30" s="33">
        <f t="shared" si="9"/>
        <v>1.6553514115003054</v>
      </c>
      <c r="S30" s="33">
        <f t="shared" si="9"/>
        <v>1.6223715704200004</v>
      </c>
      <c r="T30" s="33">
        <f t="shared" si="9"/>
        <v>1.5871073344442266</v>
      </c>
      <c r="U30" s="33">
        <f t="shared" si="9"/>
        <v>1.5490826399400248</v>
      </c>
    </row>
    <row r="31" spans="1:21" ht="15" customHeight="1">
      <c r="A31" s="22">
        <v>24</v>
      </c>
      <c r="B31" s="32">
        <v>24</v>
      </c>
      <c r="C31" s="33">
        <f t="shared" si="8"/>
        <v>2.9271163271005207</v>
      </c>
      <c r="D31" s="33">
        <f t="shared" si="8"/>
        <v>2.5383286583746667</v>
      </c>
      <c r="E31" s="33">
        <f t="shared" si="8"/>
        <v>2.3273898364095658</v>
      </c>
      <c r="F31" s="33">
        <f t="shared" si="8"/>
        <v>2.1948807216176647</v>
      </c>
      <c r="G31" s="33">
        <f t="shared" si="8"/>
        <v>2.1030324148796353</v>
      </c>
      <c r="H31" s="33">
        <f t="shared" si="8"/>
        <v>2.0351329510504</v>
      </c>
      <c r="I31" s="33">
        <f t="shared" si="8"/>
        <v>1.9826238428777287</v>
      </c>
      <c r="J31" s="33">
        <f t="shared" si="8"/>
        <v>1.9406591889037372</v>
      </c>
      <c r="K31" s="33">
        <f t="shared" si="8"/>
        <v>1.9062547096382332</v>
      </c>
      <c r="L31" s="33">
        <f t="shared" si="8"/>
        <v>1.877481281553628</v>
      </c>
      <c r="M31" s="33">
        <f t="shared" si="9"/>
        <v>1.831942597618763</v>
      </c>
      <c r="N31" s="33">
        <f t="shared" si="9"/>
        <v>1.7830750209668622</v>
      </c>
      <c r="O31" s="33">
        <f t="shared" si="9"/>
        <v>1.7301520216506105</v>
      </c>
      <c r="P31" s="33">
        <f t="shared" si="9"/>
        <v>1.7018546571989646</v>
      </c>
      <c r="Q31" s="33">
        <f t="shared" si="9"/>
        <v>1.6721042328526892</v>
      </c>
      <c r="R31" s="33">
        <f t="shared" si="9"/>
        <v>1.6406715985795017</v>
      </c>
      <c r="S31" s="33">
        <f t="shared" si="9"/>
        <v>1.6072601027872224</v>
      </c>
      <c r="T31" s="33">
        <f t="shared" si="9"/>
        <v>1.5714576306891104</v>
      </c>
      <c r="U31" s="33">
        <f t="shared" si="9"/>
        <v>1.5327437097312213</v>
      </c>
    </row>
    <row r="32" spans="2:21" ht="15" customHeight="1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5" customHeight="1">
      <c r="A33" s="22">
        <v>25</v>
      </c>
      <c r="B33" s="32">
        <v>25</v>
      </c>
      <c r="C33" s="33">
        <f aca="true" t="shared" si="10" ref="C33:L37">FINV($A$1,C$1,$A33)</f>
        <v>2.917744268415845</v>
      </c>
      <c r="D33" s="33">
        <f t="shared" si="10"/>
        <v>2.5283029003730917</v>
      </c>
      <c r="E33" s="33">
        <f t="shared" si="10"/>
        <v>2.3170159124674683</v>
      </c>
      <c r="F33" s="33">
        <f t="shared" si="10"/>
        <v>2.184243896863336</v>
      </c>
      <c r="G33" s="33">
        <f t="shared" si="10"/>
        <v>2.0921646637361846</v>
      </c>
      <c r="H33" s="33">
        <f t="shared" si="10"/>
        <v>2.024062695227258</v>
      </c>
      <c r="I33" s="33">
        <f t="shared" si="10"/>
        <v>1.9713759513706464</v>
      </c>
      <c r="J33" s="33">
        <f t="shared" si="10"/>
        <v>1.9292443198537512</v>
      </c>
      <c r="K33" s="33">
        <f t="shared" si="10"/>
        <v>1.8946941793274164</v>
      </c>
      <c r="L33" s="33">
        <f t="shared" si="10"/>
        <v>1.8657821954093379</v>
      </c>
      <c r="M33" s="33">
        <f aca="true" t="shared" si="11" ref="M33:U37">FINV($A$1,M$1,$A33)</f>
        <v>1.8200019269443146</v>
      </c>
      <c r="N33" s="33">
        <f t="shared" si="11"/>
        <v>1.770834145986555</v>
      </c>
      <c r="O33" s="33">
        <f t="shared" si="11"/>
        <v>1.7175203481656354</v>
      </c>
      <c r="P33" s="33">
        <f t="shared" si="11"/>
        <v>1.688981399183831</v>
      </c>
      <c r="Q33" s="33">
        <f t="shared" si="11"/>
        <v>1.6589467577432515</v>
      </c>
      <c r="R33" s="33">
        <f t="shared" si="11"/>
        <v>1.627176615670578</v>
      </c>
      <c r="S33" s="33">
        <f t="shared" si="11"/>
        <v>1.593349452377879</v>
      </c>
      <c r="T33" s="33">
        <f t="shared" si="11"/>
        <v>1.557031836796341</v>
      </c>
      <c r="U33" s="33">
        <f t="shared" si="11"/>
        <v>1.5176464529531586</v>
      </c>
    </row>
    <row r="34" spans="1:21" ht="15" customHeight="1">
      <c r="A34" s="22">
        <v>26</v>
      </c>
      <c r="B34" s="32">
        <v>26</v>
      </c>
      <c r="C34" s="33">
        <f t="shared" si="10"/>
        <v>2.9091324904584326</v>
      </c>
      <c r="D34" s="33">
        <f t="shared" si="10"/>
        <v>2.519094266517641</v>
      </c>
      <c r="E34" s="33">
        <f t="shared" si="10"/>
        <v>2.307491087094604</v>
      </c>
      <c r="F34" s="33">
        <f t="shared" si="10"/>
        <v>2.174466828819277</v>
      </c>
      <c r="G34" s="33">
        <f t="shared" si="10"/>
        <v>2.082181538298755</v>
      </c>
      <c r="H34" s="33">
        <f t="shared" si="10"/>
        <v>2.013891275964852</v>
      </c>
      <c r="I34" s="33">
        <f t="shared" si="10"/>
        <v>1.9610411072790157</v>
      </c>
      <c r="J34" s="33">
        <f t="shared" si="10"/>
        <v>1.9187567090739321</v>
      </c>
      <c r="K34" s="33">
        <f t="shared" si="10"/>
        <v>1.884068012714124</v>
      </c>
      <c r="L34" s="33">
        <f t="shared" si="10"/>
        <v>1.8550281311036088</v>
      </c>
      <c r="M34" s="33">
        <f t="shared" si="11"/>
        <v>1.809024041676821</v>
      </c>
      <c r="N34" s="33">
        <f t="shared" si="11"/>
        <v>1.759570267267918</v>
      </c>
      <c r="O34" s="33">
        <f t="shared" si="11"/>
        <v>1.7058887635812425</v>
      </c>
      <c r="P34" s="33">
        <f t="shared" si="11"/>
        <v>1.6771224409239949</v>
      </c>
      <c r="Q34" s="33">
        <f t="shared" si="11"/>
        <v>1.6468177932438266</v>
      </c>
      <c r="R34" s="33">
        <f t="shared" si="11"/>
        <v>1.6147243542263823</v>
      </c>
      <c r="S34" s="33">
        <f t="shared" si="11"/>
        <v>1.580501063358497</v>
      </c>
      <c r="T34" s="33">
        <f t="shared" si="11"/>
        <v>1.543682515148248</v>
      </c>
      <c r="U34" s="33">
        <f t="shared" si="11"/>
        <v>1.5036452083450058</v>
      </c>
    </row>
    <row r="35" spans="1:21" ht="15" customHeight="1">
      <c r="A35" s="22">
        <v>27</v>
      </c>
      <c r="B35" s="32">
        <v>27</v>
      </c>
      <c r="C35" s="33">
        <f t="shared" si="10"/>
        <v>2.9011886226726347</v>
      </c>
      <c r="D35" s="33">
        <f t="shared" si="10"/>
        <v>2.510610386252665</v>
      </c>
      <c r="E35" s="33">
        <f t="shared" si="10"/>
        <v>2.298712331594288</v>
      </c>
      <c r="F35" s="33">
        <f t="shared" si="10"/>
        <v>2.1654642523571965</v>
      </c>
      <c r="G35" s="33">
        <f t="shared" si="10"/>
        <v>2.072980009870662</v>
      </c>
      <c r="H35" s="33">
        <f t="shared" si="10"/>
        <v>2.0045192172801762</v>
      </c>
      <c r="I35" s="33">
        <f t="shared" si="10"/>
        <v>1.951509176478794</v>
      </c>
      <c r="J35" s="33">
        <f t="shared" si="10"/>
        <v>1.9090862224402372</v>
      </c>
      <c r="K35" s="33">
        <f t="shared" si="10"/>
        <v>1.8742660756743135</v>
      </c>
      <c r="L35" s="33">
        <f t="shared" si="10"/>
        <v>1.8451089545123978</v>
      </c>
      <c r="M35" s="33">
        <f t="shared" si="11"/>
        <v>1.798891702264882</v>
      </c>
      <c r="N35" s="33">
        <f t="shared" si="11"/>
        <v>1.749171474330069</v>
      </c>
      <c r="O35" s="33">
        <f t="shared" si="11"/>
        <v>1.6951453574165498</v>
      </c>
      <c r="P35" s="33">
        <f t="shared" si="11"/>
        <v>1.666160542868056</v>
      </c>
      <c r="Q35" s="33">
        <f t="shared" si="11"/>
        <v>1.635600099803014</v>
      </c>
      <c r="R35" s="33">
        <f t="shared" si="11"/>
        <v>1.603197574695514</v>
      </c>
      <c r="S35" s="33">
        <f t="shared" si="11"/>
        <v>1.5685941434639972</v>
      </c>
      <c r="T35" s="33">
        <f t="shared" si="11"/>
        <v>1.5312942025502707</v>
      </c>
      <c r="U35" s="33">
        <f t="shared" si="11"/>
        <v>1.4906191836416838</v>
      </c>
    </row>
    <row r="36" spans="1:21" ht="15" customHeight="1">
      <c r="A36" s="22">
        <v>28</v>
      </c>
      <c r="B36" s="32">
        <v>28</v>
      </c>
      <c r="C36" s="33">
        <f t="shared" si="10"/>
        <v>2.8938416107848752</v>
      </c>
      <c r="D36" s="33">
        <f t="shared" si="10"/>
        <v>2.502758889022516</v>
      </c>
      <c r="E36" s="33">
        <f t="shared" si="10"/>
        <v>2.2905979335519078</v>
      </c>
      <c r="F36" s="33">
        <f t="shared" si="10"/>
        <v>2.157136691494088</v>
      </c>
      <c r="G36" s="33">
        <f t="shared" si="10"/>
        <v>2.0644748133236135</v>
      </c>
      <c r="H36" s="33">
        <f t="shared" si="10"/>
        <v>1.995850595903903</v>
      </c>
      <c r="I36" s="33">
        <f t="shared" si="10"/>
        <v>1.94269489384169</v>
      </c>
      <c r="J36" s="33">
        <f t="shared" si="10"/>
        <v>1.9001404893970175</v>
      </c>
      <c r="K36" s="33">
        <f t="shared" si="10"/>
        <v>1.8651995503660146</v>
      </c>
      <c r="L36" s="33">
        <f t="shared" si="10"/>
        <v>1.8359287423663773</v>
      </c>
      <c r="M36" s="33">
        <f t="shared" si="11"/>
        <v>1.7895125381528487</v>
      </c>
      <c r="N36" s="33">
        <f t="shared" si="11"/>
        <v>1.7395436202605197</v>
      </c>
      <c r="O36" s="33">
        <f t="shared" si="11"/>
        <v>1.685187100974872</v>
      </c>
      <c r="P36" s="33">
        <f t="shared" si="11"/>
        <v>1.6559962290330077</v>
      </c>
      <c r="Q36" s="33">
        <f t="shared" si="11"/>
        <v>1.625192425080968</v>
      </c>
      <c r="R36" s="33">
        <f t="shared" si="11"/>
        <v>1.5924950247381275</v>
      </c>
      <c r="S36" s="33">
        <f t="shared" si="11"/>
        <v>1.5575274403545336</v>
      </c>
      <c r="T36" s="33">
        <f t="shared" si="11"/>
        <v>1.5197585412352055</v>
      </c>
      <c r="U36" s="33">
        <f t="shared" si="11"/>
        <v>1.4784635737896679</v>
      </c>
    </row>
    <row r="37" spans="1:21" ht="15" customHeight="1">
      <c r="A37" s="22">
        <v>29</v>
      </c>
      <c r="B37" s="32">
        <v>29</v>
      </c>
      <c r="C37" s="33">
        <f t="shared" si="10"/>
        <v>2.8870346113762935</v>
      </c>
      <c r="D37" s="33">
        <f t="shared" si="10"/>
        <v>2.4954829314083327</v>
      </c>
      <c r="E37" s="33">
        <f t="shared" si="10"/>
        <v>2.2830697332665295</v>
      </c>
      <c r="F37" s="33">
        <f t="shared" si="10"/>
        <v>2.149413091956376</v>
      </c>
      <c r="G37" s="33">
        <f t="shared" si="10"/>
        <v>2.0565842362429976</v>
      </c>
      <c r="H37" s="33">
        <f t="shared" si="10"/>
        <v>1.9878108048487775</v>
      </c>
      <c r="I37" s="33">
        <f t="shared" si="10"/>
        <v>1.93452009966677</v>
      </c>
      <c r="J37" s="33">
        <f t="shared" si="10"/>
        <v>1.8918413502433395</v>
      </c>
      <c r="K37" s="33">
        <f t="shared" si="10"/>
        <v>1.856786724374615</v>
      </c>
      <c r="L37" s="33">
        <f t="shared" si="10"/>
        <v>1.8274128876782925</v>
      </c>
      <c r="M37" s="33">
        <f t="shared" si="11"/>
        <v>1.7808083896397875</v>
      </c>
      <c r="N37" s="33">
        <f t="shared" si="11"/>
        <v>1.7305996635741394</v>
      </c>
      <c r="O37" s="33">
        <f t="shared" si="11"/>
        <v>1.6759322818415967</v>
      </c>
      <c r="P37" s="33">
        <f t="shared" si="11"/>
        <v>1.6465477870042378</v>
      </c>
      <c r="Q37" s="33">
        <f t="shared" si="11"/>
        <v>1.6155112803062366</v>
      </c>
      <c r="R37" s="33">
        <f t="shared" si="11"/>
        <v>1.5825314392259315</v>
      </c>
      <c r="S37" s="33">
        <f t="shared" si="11"/>
        <v>1.547210359831297</v>
      </c>
      <c r="T37" s="33">
        <f t="shared" si="11"/>
        <v>1.5089902660747612</v>
      </c>
      <c r="U37" s="33">
        <f t="shared" si="11"/>
        <v>1.467089560946988</v>
      </c>
    </row>
    <row r="38" spans="2:21" ht="1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ht="15" customHeight="1">
      <c r="A39" s="22">
        <v>30</v>
      </c>
      <c r="B39" s="32">
        <v>30</v>
      </c>
      <c r="C39" s="33">
        <f aca="true" t="shared" si="12" ref="C39:L43">FINV($A$1,C$1,$A39)</f>
        <v>2.8806965701733134</v>
      </c>
      <c r="D39" s="33">
        <f t="shared" si="12"/>
        <v>2.4887185645638965</v>
      </c>
      <c r="E39" s="33">
        <f t="shared" si="12"/>
        <v>2.2760708873192925</v>
      </c>
      <c r="F39" s="33">
        <f t="shared" si="12"/>
        <v>2.142236610325199</v>
      </c>
      <c r="G39" s="33">
        <f t="shared" si="12"/>
        <v>2.0492478824962745</v>
      </c>
      <c r="H39" s="33">
        <f t="shared" si="12"/>
        <v>1.9803323425549024</v>
      </c>
      <c r="I39" s="33">
        <f t="shared" si="12"/>
        <v>1.926917292394137</v>
      </c>
      <c r="J39" s="33">
        <f t="shared" si="12"/>
        <v>1.884121303419306</v>
      </c>
      <c r="K39" s="33">
        <f t="shared" si="12"/>
        <v>1.848958319783378</v>
      </c>
      <c r="L39" s="33">
        <f t="shared" si="12"/>
        <v>1.8194867834608885</v>
      </c>
      <c r="M39" s="33">
        <f aca="true" t="shared" si="13" ref="M39:U43">FINV($A$1,M$1,$A39)</f>
        <v>1.7727046497384435</v>
      </c>
      <c r="N39" s="33">
        <f t="shared" si="13"/>
        <v>1.722272102711031</v>
      </c>
      <c r="O39" s="33">
        <f t="shared" si="13"/>
        <v>1.667309845743148</v>
      </c>
      <c r="P39" s="33">
        <f t="shared" si="13"/>
        <v>1.6377370570808125</v>
      </c>
      <c r="Q39" s="33">
        <f t="shared" si="13"/>
        <v>1.6064785057778863</v>
      </c>
      <c r="R39" s="33">
        <f t="shared" si="13"/>
        <v>1.5732286584579924</v>
      </c>
      <c r="S39" s="33">
        <f t="shared" si="13"/>
        <v>1.5375682949070324</v>
      </c>
      <c r="T39" s="33">
        <f t="shared" si="13"/>
        <v>1.4989112173680041</v>
      </c>
      <c r="U39" s="33">
        <f t="shared" si="13"/>
        <v>1.4564189854127108</v>
      </c>
    </row>
    <row r="40" spans="1:21" ht="15" customHeight="1">
      <c r="A40" s="22">
        <v>40</v>
      </c>
      <c r="B40" s="32">
        <v>40</v>
      </c>
      <c r="C40" s="33">
        <f t="shared" si="12"/>
        <v>2.835349732777104</v>
      </c>
      <c r="D40" s="33">
        <f t="shared" si="12"/>
        <v>2.4403661313954217</v>
      </c>
      <c r="E40" s="33">
        <f t="shared" si="12"/>
        <v>2.226091311285927</v>
      </c>
      <c r="F40" s="33">
        <f t="shared" si="12"/>
        <v>2.090949635658035</v>
      </c>
      <c r="G40" s="33">
        <f t="shared" si="12"/>
        <v>1.9968204867382155</v>
      </c>
      <c r="H40" s="33">
        <f t="shared" si="12"/>
        <v>1.92687821254367</v>
      </c>
      <c r="I40" s="33">
        <f t="shared" si="12"/>
        <v>1.8725216932580224</v>
      </c>
      <c r="J40" s="33">
        <f t="shared" si="12"/>
        <v>1.828862394859243</v>
      </c>
      <c r="K40" s="33">
        <f t="shared" si="12"/>
        <v>1.7929018270024244</v>
      </c>
      <c r="L40" s="33">
        <f t="shared" si="12"/>
        <v>1.7626859971642261</v>
      </c>
      <c r="M40" s="33">
        <f t="shared" si="13"/>
        <v>1.714562714028034</v>
      </c>
      <c r="N40" s="33">
        <f t="shared" si="13"/>
        <v>1.662410653580082</v>
      </c>
      <c r="O40" s="33">
        <f t="shared" si="13"/>
        <v>1.6051515672188543</v>
      </c>
      <c r="P40" s="33">
        <f t="shared" si="13"/>
        <v>1.5741115078071743</v>
      </c>
      <c r="Q40" s="33">
        <f t="shared" si="13"/>
        <v>1.541076599664848</v>
      </c>
      <c r="R40" s="33">
        <f t="shared" si="13"/>
        <v>1.5056249580425174</v>
      </c>
      <c r="S40" s="33">
        <f t="shared" si="13"/>
        <v>1.4671570625068853</v>
      </c>
      <c r="T40" s="33">
        <f t="shared" si="13"/>
        <v>1.4247572011072407</v>
      </c>
      <c r="U40" s="33">
        <f t="shared" si="13"/>
        <v>1.376973202127374</v>
      </c>
    </row>
    <row r="41" spans="1:21" ht="15" customHeight="1">
      <c r="A41" s="22">
        <v>60</v>
      </c>
      <c r="B41" s="32">
        <v>60</v>
      </c>
      <c r="C41" s="33">
        <f t="shared" si="12"/>
        <v>2.7910687094845343</v>
      </c>
      <c r="D41" s="33">
        <f t="shared" si="12"/>
        <v>2.393257148014527</v>
      </c>
      <c r="E41" s="33">
        <f t="shared" si="12"/>
        <v>2.177408475745324</v>
      </c>
      <c r="F41" s="33">
        <f t="shared" si="12"/>
        <v>2.0409842704793846</v>
      </c>
      <c r="G41" s="33">
        <f t="shared" si="12"/>
        <v>1.9457111477549915</v>
      </c>
      <c r="H41" s="33">
        <f t="shared" si="12"/>
        <v>1.8747208230252</v>
      </c>
      <c r="I41" s="33">
        <f t="shared" si="12"/>
        <v>1.8193944129052397</v>
      </c>
      <c r="J41" s="33">
        <f t="shared" si="12"/>
        <v>1.7748291725183662</v>
      </c>
      <c r="K41" s="33">
        <f t="shared" si="12"/>
        <v>1.7380195060923143</v>
      </c>
      <c r="L41" s="33">
        <f t="shared" si="12"/>
        <v>1.7070078683900647</v>
      </c>
      <c r="M41" s="33">
        <f t="shared" si="13"/>
        <v>1.6574297490024037</v>
      </c>
      <c r="N41" s="33">
        <f t="shared" si="13"/>
        <v>1.6033681049520965</v>
      </c>
      <c r="O41" s="33">
        <f t="shared" si="13"/>
        <v>1.5434853395390746</v>
      </c>
      <c r="P41" s="33">
        <f t="shared" si="13"/>
        <v>1.5107186612794976</v>
      </c>
      <c r="Q41" s="33">
        <f t="shared" si="13"/>
        <v>1.475539690432015</v>
      </c>
      <c r="R41" s="33">
        <f t="shared" si="13"/>
        <v>1.4373426893143915</v>
      </c>
      <c r="S41" s="33">
        <f t="shared" si="13"/>
        <v>1.39520039965646</v>
      </c>
      <c r="T41" s="33">
        <f t="shared" si="13"/>
        <v>1.347568279186362</v>
      </c>
      <c r="U41" s="33">
        <f t="shared" si="13"/>
        <v>1.291539319936419</v>
      </c>
    </row>
    <row r="42" spans="1:21" ht="15" customHeight="1">
      <c r="A42" s="22">
        <v>120</v>
      </c>
      <c r="B42" s="32">
        <v>120</v>
      </c>
      <c r="C42" s="33">
        <f t="shared" si="12"/>
        <v>2.7478108677314594</v>
      </c>
      <c r="D42" s="33">
        <f t="shared" si="12"/>
        <v>2.3473383237160306</v>
      </c>
      <c r="E42" s="33">
        <f t="shared" si="12"/>
        <v>2.1299904062743735</v>
      </c>
      <c r="F42" s="33">
        <f t="shared" si="12"/>
        <v>1.9923014349387813</v>
      </c>
      <c r="G42" s="33">
        <f t="shared" si="12"/>
        <v>1.8958736802687781</v>
      </c>
      <c r="H42" s="33">
        <f t="shared" si="12"/>
        <v>1.8238104360079888</v>
      </c>
      <c r="I42" s="33">
        <f t="shared" si="12"/>
        <v>1.7674750552032492</v>
      </c>
      <c r="J42" s="33">
        <f t="shared" si="12"/>
        <v>1.7219594639072966</v>
      </c>
      <c r="K42" s="33">
        <f t="shared" si="12"/>
        <v>1.6842491845636687</v>
      </c>
      <c r="L42" s="33">
        <f t="shared" si="12"/>
        <v>1.6523795665079888</v>
      </c>
      <c r="M42" s="33">
        <f t="shared" si="13"/>
        <v>1.601204502321707</v>
      </c>
      <c r="N42" s="33">
        <f t="shared" si="13"/>
        <v>1.5450023482799224</v>
      </c>
      <c r="O42" s="33">
        <f t="shared" si="13"/>
        <v>1.4820713545304898</v>
      </c>
      <c r="P42" s="33">
        <f t="shared" si="13"/>
        <v>1.4472263387688145</v>
      </c>
      <c r="Q42" s="33">
        <f t="shared" si="13"/>
        <v>1.4093792799485527</v>
      </c>
      <c r="R42" s="33">
        <f t="shared" si="13"/>
        <v>1.367602031621118</v>
      </c>
      <c r="S42" s="33">
        <f t="shared" si="13"/>
        <v>1.3203402815520349</v>
      </c>
      <c r="T42" s="33">
        <f t="shared" si="13"/>
        <v>1.2645724467574837</v>
      </c>
      <c r="U42" s="33">
        <f t="shared" si="13"/>
        <v>1.1926664100769813</v>
      </c>
    </row>
    <row r="43" spans="1:21" s="35" customFormat="1" ht="15" customHeight="1">
      <c r="A43" s="35">
        <v>99999</v>
      </c>
      <c r="B43" s="36" t="s">
        <v>18</v>
      </c>
      <c r="C43" s="37">
        <f t="shared" si="12"/>
        <v>2.7055904183725943</v>
      </c>
      <c r="D43" s="37">
        <f t="shared" si="12"/>
        <v>2.3026380802093627</v>
      </c>
      <c r="E43" s="37">
        <f t="shared" si="12"/>
        <v>2.0838513137277914</v>
      </c>
      <c r="F43" s="37">
        <f t="shared" si="12"/>
        <v>1.9449153398909402</v>
      </c>
      <c r="G43" s="37">
        <f t="shared" si="12"/>
        <v>1.847329400561648</v>
      </c>
      <c r="H43" s="37">
        <f t="shared" si="12"/>
        <v>1.7741648150604306</v>
      </c>
      <c r="I43" s="37">
        <f t="shared" si="12"/>
        <v>1.7167796073636055</v>
      </c>
      <c r="J43" s="37">
        <f t="shared" si="12"/>
        <v>1.670256821739713</v>
      </c>
      <c r="K43" s="37">
        <f t="shared" si="12"/>
        <v>1.6315802042754513</v>
      </c>
      <c r="L43" s="37">
        <f t="shared" si="12"/>
        <v>1.598781551592765</v>
      </c>
      <c r="M43" s="37">
        <f t="shared" si="13"/>
        <v>1.5458443414217982</v>
      </c>
      <c r="N43" s="37">
        <f t="shared" si="13"/>
        <v>1.4872112430452944</v>
      </c>
      <c r="O43" s="37">
        <f t="shared" si="13"/>
        <v>1.4206733567334595</v>
      </c>
      <c r="P43" s="37">
        <f t="shared" si="13"/>
        <v>1.3832543999114932</v>
      </c>
      <c r="Q43" s="37">
        <f t="shared" si="13"/>
        <v>1.341949662503339</v>
      </c>
      <c r="R43" s="37">
        <f t="shared" si="13"/>
        <v>1.2952154904155577</v>
      </c>
      <c r="S43" s="37">
        <f t="shared" si="13"/>
        <v>1.2400516169464026</v>
      </c>
      <c r="T43" s="37">
        <f t="shared" si="13"/>
        <v>1.1687344425581614</v>
      </c>
      <c r="U43" s="37">
        <v>1</v>
      </c>
    </row>
  </sheetData>
  <printOptions horizontalCentered="1"/>
  <pageMargins left="0.7" right="0.7" top="1" bottom="1" header="0.5" footer="0.5"/>
  <pageSetup horizontalDpi="300" verticalDpi="300" orientation="portrait" r:id="rId2"/>
  <headerFooter alignWithMargins="0">
    <oddFooter>&amp;R&amp;9Appendix E: Tables - 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B2">
      <pane xSplit="1" ySplit="2" topLeftCell="C4" activePane="bottomRight" state="frozen"/>
      <selection pane="topLeft" activeCell="J3" sqref="J3"/>
      <selection pane="topRight" activeCell="J3" sqref="J3"/>
      <selection pane="bottomLeft" activeCell="J3" sqref="J3"/>
      <selection pane="bottomRight" activeCell="J3" sqref="J3"/>
    </sheetView>
  </sheetViews>
  <sheetFormatPr defaultColWidth="9.140625" defaultRowHeight="12.75"/>
  <cols>
    <col min="1" max="1" width="0" style="22" hidden="1" customWidth="1"/>
    <col min="2" max="2" width="4.421875" style="26" customWidth="1"/>
    <col min="3" max="14" width="4.00390625" style="24" customWidth="1"/>
    <col min="15" max="19" width="4.140625" style="24" customWidth="1"/>
    <col min="20" max="21" width="4.57421875" style="24" customWidth="1"/>
    <col min="22" max="16384" width="9.140625" style="22" customWidth="1"/>
  </cols>
  <sheetData>
    <row r="1" spans="1:21" ht="9" hidden="1">
      <c r="A1" s="21">
        <v>0.05</v>
      </c>
      <c r="B1" s="23"/>
      <c r="C1" s="24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  <c r="K1" s="24">
        <v>9</v>
      </c>
      <c r="L1" s="24">
        <v>10</v>
      </c>
      <c r="M1" s="24">
        <v>12</v>
      </c>
      <c r="N1" s="24">
        <v>15</v>
      </c>
      <c r="O1" s="24">
        <v>20</v>
      </c>
      <c r="P1" s="24">
        <v>24</v>
      </c>
      <c r="Q1" s="24">
        <v>30</v>
      </c>
      <c r="R1" s="24">
        <v>40</v>
      </c>
      <c r="S1" s="24">
        <v>60</v>
      </c>
      <c r="T1" s="24">
        <v>120</v>
      </c>
      <c r="U1" s="24">
        <v>99999</v>
      </c>
    </row>
    <row r="2" spans="2:21" s="9" customFormat="1" ht="24.75" customHeight="1">
      <c r="B2" s="17" t="s">
        <v>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9"/>
    </row>
    <row r="3" spans="1:21" s="28" customFormat="1" ht="22.5">
      <c r="A3" s="27"/>
      <c r="B3" s="34" t="s">
        <v>24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12</v>
      </c>
      <c r="N3" s="30">
        <v>15</v>
      </c>
      <c r="O3" s="30">
        <v>20</v>
      </c>
      <c r="P3" s="30">
        <v>24</v>
      </c>
      <c r="Q3" s="30">
        <v>30</v>
      </c>
      <c r="R3" s="30">
        <v>40</v>
      </c>
      <c r="S3" s="30">
        <v>60</v>
      </c>
      <c r="T3" s="30">
        <v>120</v>
      </c>
      <c r="U3" s="31" t="s">
        <v>18</v>
      </c>
    </row>
    <row r="4" spans="1:21" ht="15" customHeight="1">
      <c r="A4" s="22">
        <v>1</v>
      </c>
      <c r="B4" s="32">
        <v>1</v>
      </c>
      <c r="C4" s="44">
        <f aca="true" t="shared" si="0" ref="C4:L7">FINV($A$1,C$1,$A4)</f>
        <v>161.44622350111604</v>
      </c>
      <c r="D4" s="44">
        <f t="shared" si="0"/>
        <v>199.49948182329535</v>
      </c>
      <c r="E4" s="44">
        <f t="shared" si="0"/>
        <v>215.70667740888894</v>
      </c>
      <c r="F4" s="44">
        <f t="shared" si="0"/>
        <v>224.58334569819272</v>
      </c>
      <c r="G4" s="44">
        <f t="shared" si="0"/>
        <v>230.1603672094643</v>
      </c>
      <c r="H4" s="44">
        <f t="shared" si="0"/>
        <v>233.9875209145248</v>
      </c>
      <c r="I4" s="44">
        <f t="shared" si="0"/>
        <v>236.76693672314286</v>
      </c>
      <c r="J4" s="44">
        <f t="shared" si="0"/>
        <v>238.88424038887024</v>
      </c>
      <c r="K4" s="44">
        <f t="shared" si="0"/>
        <v>240.54315872490406</v>
      </c>
      <c r="L4" s="44">
        <f t="shared" si="0"/>
        <v>241.8819349259138</v>
      </c>
      <c r="M4" s="44">
        <f aca="true" t="shared" si="1" ref="M4:U7">FINV($A$1,M$1,$A4)</f>
        <v>243.9046511426568</v>
      </c>
      <c r="N4" s="44">
        <f t="shared" si="1"/>
        <v>245.94919523224235</v>
      </c>
      <c r="O4" s="44">
        <f t="shared" si="1"/>
        <v>248.01556719467044</v>
      </c>
      <c r="P4" s="44">
        <f t="shared" si="1"/>
        <v>249.05239115469158</v>
      </c>
      <c r="Q4" s="44">
        <f t="shared" si="1"/>
        <v>250.0964910723269</v>
      </c>
      <c r="R4" s="44">
        <f t="shared" si="1"/>
        <v>251.1442289687693</v>
      </c>
      <c r="S4" s="44">
        <f t="shared" si="1"/>
        <v>252.19560484401882</v>
      </c>
      <c r="T4" s="44">
        <f t="shared" si="1"/>
        <v>253.2542566768825</v>
      </c>
      <c r="U4" s="44">
        <f t="shared" si="1"/>
        <v>254.3129085097462</v>
      </c>
    </row>
    <row r="5" spans="1:21" ht="15" customHeight="1">
      <c r="A5" s="22">
        <v>2</v>
      </c>
      <c r="B5" s="32">
        <v>2</v>
      </c>
      <c r="C5" s="39">
        <f t="shared" si="0"/>
        <v>18.512764654587954</v>
      </c>
      <c r="D5" s="39">
        <f t="shared" si="0"/>
        <v>19.0000264410628</v>
      </c>
      <c r="E5" s="39">
        <f t="shared" si="0"/>
        <v>19.164190234732814</v>
      </c>
      <c r="F5" s="39">
        <f t="shared" si="0"/>
        <v>19.246726878918707</v>
      </c>
      <c r="G5" s="39">
        <f t="shared" si="0"/>
        <v>19.296294340165332</v>
      </c>
      <c r="H5" s="39">
        <f t="shared" si="0"/>
        <v>19.329490896780044</v>
      </c>
      <c r="I5" s="39">
        <f t="shared" si="0"/>
        <v>19.35313775902614</v>
      </c>
      <c r="J5" s="39">
        <f t="shared" si="0"/>
        <v>19.370872905710712</v>
      </c>
      <c r="K5" s="39">
        <f t="shared" si="0"/>
        <v>19.38474269991275</v>
      </c>
      <c r="L5" s="39">
        <f t="shared" si="0"/>
        <v>19.395884010009468</v>
      </c>
      <c r="M5" s="39">
        <f t="shared" si="1"/>
        <v>19.412482288316824</v>
      </c>
      <c r="N5" s="39">
        <f t="shared" si="1"/>
        <v>19.42908056662418</v>
      </c>
      <c r="O5" s="39">
        <f t="shared" si="1"/>
        <v>19.445678844931535</v>
      </c>
      <c r="P5" s="39">
        <f t="shared" si="1"/>
        <v>19.454091670922935</v>
      </c>
      <c r="Q5" s="39">
        <f t="shared" si="1"/>
        <v>19.462504496914335</v>
      </c>
      <c r="R5" s="39">
        <f t="shared" si="1"/>
        <v>19.47068994923029</v>
      </c>
      <c r="S5" s="39">
        <f t="shared" si="1"/>
        <v>19.47910277522169</v>
      </c>
      <c r="T5" s="39">
        <f t="shared" si="1"/>
        <v>19.487288227537647</v>
      </c>
      <c r="U5" s="39">
        <f t="shared" si="1"/>
        <v>19.495701053529046</v>
      </c>
    </row>
    <row r="6" spans="1:21" ht="15" customHeight="1">
      <c r="A6" s="22">
        <v>3</v>
      </c>
      <c r="B6" s="32">
        <v>3</v>
      </c>
      <c r="C6" s="39">
        <f t="shared" si="0"/>
        <v>10.127962468686746</v>
      </c>
      <c r="D6" s="39">
        <f t="shared" si="0"/>
        <v>9.5520817922079</v>
      </c>
      <c r="E6" s="39">
        <f t="shared" si="0"/>
        <v>9.276618584408425</v>
      </c>
      <c r="F6" s="39">
        <f t="shared" si="0"/>
        <v>9.117172794503858</v>
      </c>
      <c r="G6" s="39">
        <f t="shared" si="0"/>
        <v>9.013433555082884</v>
      </c>
      <c r="H6" s="39">
        <f t="shared" si="0"/>
        <v>8.94067397894105</v>
      </c>
      <c r="I6" s="39">
        <f t="shared" si="0"/>
        <v>8.886729574442143</v>
      </c>
      <c r="J6" s="39">
        <f t="shared" si="0"/>
        <v>8.845233878673753</v>
      </c>
      <c r="K6" s="39">
        <f t="shared" si="0"/>
        <v>8.812321539153345</v>
      </c>
      <c r="L6" s="39">
        <f t="shared" si="0"/>
        <v>8.785491445451044</v>
      </c>
      <c r="M6" s="39">
        <f t="shared" si="1"/>
        <v>8.744677870708983</v>
      </c>
      <c r="N6" s="39">
        <f t="shared" si="1"/>
        <v>8.702841114427429</v>
      </c>
      <c r="O6" s="39">
        <f t="shared" si="1"/>
        <v>8.660208550281823</v>
      </c>
      <c r="P6" s="39">
        <f t="shared" si="1"/>
        <v>8.638494364276994</v>
      </c>
      <c r="Q6" s="39">
        <f t="shared" si="1"/>
        <v>8.616552804596722</v>
      </c>
      <c r="R6" s="39">
        <f t="shared" si="1"/>
        <v>8.594383871241007</v>
      </c>
      <c r="S6" s="39">
        <f t="shared" si="1"/>
        <v>8.571987564209849</v>
      </c>
      <c r="T6" s="39">
        <f t="shared" si="1"/>
        <v>8.549363883503247</v>
      </c>
      <c r="U6" s="39">
        <f t="shared" si="1"/>
        <v>8.526512829121202</v>
      </c>
    </row>
    <row r="7" spans="1:21" ht="15" customHeight="1">
      <c r="A7" s="22">
        <v>4</v>
      </c>
      <c r="B7" s="32">
        <v>4</v>
      </c>
      <c r="C7" s="33">
        <f t="shared" si="0"/>
        <v>7.7086497185518965</v>
      </c>
      <c r="D7" s="33">
        <f t="shared" si="0"/>
        <v>6.944276265130611</v>
      </c>
      <c r="E7" s="33">
        <f t="shared" si="0"/>
        <v>6.591392320842715</v>
      </c>
      <c r="F7" s="33">
        <f t="shared" si="0"/>
        <v>6.388233941834187</v>
      </c>
      <c r="G7" s="33">
        <f t="shared" si="0"/>
        <v>6.2560729929828085</v>
      </c>
      <c r="H7" s="33">
        <f t="shared" si="0"/>
        <v>6.163134003145387</v>
      </c>
      <c r="I7" s="33">
        <f t="shared" si="0"/>
        <v>6.094211357776658</v>
      </c>
      <c r="J7" s="33">
        <f t="shared" si="0"/>
        <v>6.041034339432372</v>
      </c>
      <c r="K7" s="33">
        <f t="shared" si="0"/>
        <v>5.998799679218791</v>
      </c>
      <c r="L7" s="33">
        <f t="shared" si="0"/>
        <v>5.964352567389142</v>
      </c>
      <c r="M7" s="33">
        <f t="shared" si="1"/>
        <v>5.9117155615240335</v>
      </c>
      <c r="N7" s="33">
        <f t="shared" si="1"/>
        <v>5.857799578734557</v>
      </c>
      <c r="O7" s="33">
        <f t="shared" si="1"/>
        <v>5.802547775601852</v>
      </c>
      <c r="P7" s="33">
        <f t="shared" si="1"/>
        <v>5.774381861556321</v>
      </c>
      <c r="Q7" s="33">
        <f t="shared" si="1"/>
        <v>5.745874886997626</v>
      </c>
      <c r="R7" s="33">
        <f t="shared" si="1"/>
        <v>5.716998430216336</v>
      </c>
      <c r="S7" s="33">
        <f t="shared" si="1"/>
        <v>5.68775249121245</v>
      </c>
      <c r="T7" s="33">
        <f t="shared" si="1"/>
        <v>5.658108648276539</v>
      </c>
      <c r="U7" s="33">
        <f t="shared" si="1"/>
        <v>5.628123744827462</v>
      </c>
    </row>
    <row r="8" spans="2:21" ht="15" customHeight="1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15" customHeight="1">
      <c r="A9" s="22">
        <v>5</v>
      </c>
      <c r="B9" s="32">
        <v>5</v>
      </c>
      <c r="C9" s="33">
        <f aca="true" t="shared" si="2" ref="C9:L13">FINV($A$1,C$1,$A9)</f>
        <v>6.607876912312349</v>
      </c>
      <c r="D9" s="33">
        <f t="shared" si="2"/>
        <v>5.786148449260509</v>
      </c>
      <c r="E9" s="33">
        <f t="shared" si="2"/>
        <v>5.409447112469934</v>
      </c>
      <c r="F9" s="33">
        <f t="shared" si="2"/>
        <v>5.192163143874495</v>
      </c>
      <c r="G9" s="33">
        <f t="shared" si="2"/>
        <v>5.050338813816779</v>
      </c>
      <c r="H9" s="33">
        <f t="shared" si="2"/>
        <v>4.950294396621757</v>
      </c>
      <c r="I9" s="33">
        <f t="shared" si="2"/>
        <v>4.875857939623529</v>
      </c>
      <c r="J9" s="33">
        <f t="shared" si="2"/>
        <v>4.818332399736391</v>
      </c>
      <c r="K9" s="33">
        <f t="shared" si="2"/>
        <v>4.772459760715719</v>
      </c>
      <c r="L9" s="33">
        <f t="shared" si="2"/>
        <v>4.735056791105308</v>
      </c>
      <c r="M9" s="33">
        <f aca="true" t="shared" si="3" ref="M9:U13">FINV($A$1,M$1,$A9)</f>
        <v>4.677701781474752</v>
      </c>
      <c r="N9" s="33">
        <f t="shared" si="3"/>
        <v>4.618755156116094</v>
      </c>
      <c r="O9" s="33">
        <f t="shared" si="3"/>
        <v>4.558131649901043</v>
      </c>
      <c r="P9" s="33">
        <f t="shared" si="3"/>
        <v>4.527151986621902</v>
      </c>
      <c r="Q9" s="33">
        <f t="shared" si="3"/>
        <v>4.4957175759918755</v>
      </c>
      <c r="R9" s="33">
        <f t="shared" si="3"/>
        <v>4.463799996301532</v>
      </c>
      <c r="S9" s="33">
        <f t="shared" si="3"/>
        <v>4.431370825841441</v>
      </c>
      <c r="T9" s="33">
        <f t="shared" si="3"/>
        <v>4.398458486321033</v>
      </c>
      <c r="U9" s="33">
        <f t="shared" si="3"/>
        <v>4.365034556030878</v>
      </c>
    </row>
    <row r="10" spans="1:21" ht="15" customHeight="1">
      <c r="A10" s="22">
        <v>6</v>
      </c>
      <c r="B10" s="32">
        <v>6</v>
      </c>
      <c r="C10" s="33">
        <f t="shared" si="2"/>
        <v>5.987374152027769</v>
      </c>
      <c r="D10" s="33">
        <f t="shared" si="2"/>
        <v>5.14324938194477</v>
      </c>
      <c r="E10" s="33">
        <f t="shared" si="2"/>
        <v>4.75705519420444</v>
      </c>
      <c r="F10" s="33">
        <f t="shared" si="2"/>
        <v>4.533688979790895</v>
      </c>
      <c r="G10" s="33">
        <f t="shared" si="2"/>
        <v>4.387374019643175</v>
      </c>
      <c r="H10" s="33">
        <f t="shared" si="2"/>
        <v>4.283862153897644</v>
      </c>
      <c r="I10" s="33">
        <f t="shared" si="2"/>
        <v>4.206668791084667</v>
      </c>
      <c r="J10" s="33">
        <f t="shared" si="2"/>
        <v>4.146812671024236</v>
      </c>
      <c r="K10" s="33">
        <f t="shared" si="2"/>
        <v>4.099007355762296</v>
      </c>
      <c r="L10" s="33">
        <f t="shared" si="2"/>
        <v>4.059955927004921</v>
      </c>
      <c r="M10" s="33">
        <f t="shared" si="3"/>
        <v>3.999929276687908</v>
      </c>
      <c r="N10" s="33">
        <f t="shared" si="3"/>
        <v>3.9380552152579185</v>
      </c>
      <c r="O10" s="33">
        <f t="shared" si="3"/>
        <v>3.8741916341678007</v>
      </c>
      <c r="P10" s="33">
        <f t="shared" si="3"/>
        <v>3.8414498249039752</v>
      </c>
      <c r="Q10" s="33">
        <f t="shared" si="3"/>
        <v>3.808168003160972</v>
      </c>
      <c r="R10" s="33">
        <f t="shared" si="3"/>
        <v>3.7742893255199306</v>
      </c>
      <c r="S10" s="33">
        <f t="shared" si="3"/>
        <v>3.7397995811261353</v>
      </c>
      <c r="T10" s="33">
        <f t="shared" si="3"/>
        <v>3.704670348270156</v>
      </c>
      <c r="U10" s="33">
        <f t="shared" si="3"/>
        <v>3.6689016269519925</v>
      </c>
    </row>
    <row r="11" spans="1:21" ht="15" customHeight="1">
      <c r="A11" s="22">
        <v>7</v>
      </c>
      <c r="B11" s="32">
        <v>7</v>
      </c>
      <c r="C11" s="33">
        <f t="shared" si="2"/>
        <v>5.591459739662241</v>
      </c>
      <c r="D11" s="33">
        <f t="shared" si="2"/>
        <v>4.737415792988031</v>
      </c>
      <c r="E11" s="33">
        <f t="shared" si="2"/>
        <v>4.346830451140704</v>
      </c>
      <c r="F11" s="33">
        <f t="shared" si="2"/>
        <v>4.120309426980384</v>
      </c>
      <c r="G11" s="33">
        <f t="shared" si="2"/>
        <v>3.971521778112219</v>
      </c>
      <c r="H11" s="33">
        <f t="shared" si="2"/>
        <v>3.865977760142414</v>
      </c>
      <c r="I11" s="33">
        <f t="shared" si="2"/>
        <v>3.787050673054182</v>
      </c>
      <c r="J11" s="33">
        <f t="shared" si="2"/>
        <v>3.72571662410337</v>
      </c>
      <c r="K11" s="33">
        <f t="shared" si="2"/>
        <v>3.676674964481208</v>
      </c>
      <c r="L11" s="33">
        <f t="shared" si="2"/>
        <v>3.6365292999107623</v>
      </c>
      <c r="M11" s="33">
        <f t="shared" si="3"/>
        <v>3.5746836601902032</v>
      </c>
      <c r="N11" s="33">
        <f t="shared" si="3"/>
        <v>3.510734813971794</v>
      </c>
      <c r="O11" s="33">
        <f t="shared" si="3"/>
        <v>3.444526441853668</v>
      </c>
      <c r="P11" s="33">
        <f t="shared" si="3"/>
        <v>3.4104914448107593</v>
      </c>
      <c r="Q11" s="33">
        <f t="shared" si="3"/>
        <v>3.375802748450951</v>
      </c>
      <c r="R11" s="33">
        <f t="shared" si="3"/>
        <v>3.3404319310648134</v>
      </c>
      <c r="S11" s="33">
        <f t="shared" si="3"/>
        <v>3.304322149233485</v>
      </c>
      <c r="T11" s="33">
        <f t="shared" si="3"/>
        <v>3.267444981247536</v>
      </c>
      <c r="U11" s="33">
        <f t="shared" si="3"/>
        <v>3.229800427106966</v>
      </c>
    </row>
    <row r="12" spans="1:21" ht="15" customHeight="1">
      <c r="A12" s="22">
        <v>8</v>
      </c>
      <c r="B12" s="32">
        <v>8</v>
      </c>
      <c r="C12" s="33">
        <f t="shared" si="2"/>
        <v>5.317644991009729</v>
      </c>
      <c r="D12" s="33">
        <f t="shared" si="2"/>
        <v>4.458968305698363</v>
      </c>
      <c r="E12" s="33">
        <f t="shared" si="2"/>
        <v>4.06618028137018</v>
      </c>
      <c r="F12" s="33">
        <f t="shared" si="2"/>
        <v>3.837854478661029</v>
      </c>
      <c r="G12" s="33">
        <f t="shared" si="2"/>
        <v>3.687503635774192</v>
      </c>
      <c r="H12" s="33">
        <f t="shared" si="2"/>
        <v>3.580581164897012</v>
      </c>
      <c r="I12" s="33">
        <f t="shared" si="2"/>
        <v>3.500460366012703</v>
      </c>
      <c r="J12" s="33">
        <f t="shared" si="2"/>
        <v>3.4381031355223968</v>
      </c>
      <c r="K12" s="33">
        <f t="shared" si="2"/>
        <v>3.3881235594890313</v>
      </c>
      <c r="L12" s="33">
        <f t="shared" si="2"/>
        <v>3.347167876199819</v>
      </c>
      <c r="M12" s="33">
        <f t="shared" si="3"/>
        <v>3.2839437835718854</v>
      </c>
      <c r="N12" s="33">
        <f t="shared" si="3"/>
        <v>3.218403321625374</v>
      </c>
      <c r="O12" s="33">
        <f t="shared" si="3"/>
        <v>3.150319116684841</v>
      </c>
      <c r="P12" s="33">
        <f t="shared" si="3"/>
        <v>3.115239621820365</v>
      </c>
      <c r="Q12" s="33">
        <f t="shared" si="3"/>
        <v>3.079406951655983</v>
      </c>
      <c r="R12" s="33">
        <f t="shared" si="3"/>
        <v>3.04277847362755</v>
      </c>
      <c r="S12" s="33">
        <f t="shared" si="3"/>
        <v>3.0052973443162045</v>
      </c>
      <c r="T12" s="33">
        <f t="shared" si="3"/>
        <v>2.966928036585159</v>
      </c>
      <c r="U12" s="33">
        <f t="shared" si="3"/>
        <v>2.9276208124429104</v>
      </c>
    </row>
    <row r="13" spans="1:21" ht="15" customHeight="1">
      <c r="A13" s="22">
        <v>9</v>
      </c>
      <c r="B13" s="32">
        <v>9</v>
      </c>
      <c r="C13" s="33">
        <f t="shared" si="2"/>
        <v>5.117357204653672</v>
      </c>
      <c r="D13" s="33">
        <f t="shared" si="2"/>
        <v>4.256492047716165</v>
      </c>
      <c r="E13" s="33">
        <f t="shared" si="2"/>
        <v>3.862538733301335</v>
      </c>
      <c r="F13" s="33">
        <f t="shared" si="2"/>
        <v>3.6330902730696835</v>
      </c>
      <c r="G13" s="33">
        <f t="shared" si="2"/>
        <v>3.481659405224491</v>
      </c>
      <c r="H13" s="33">
        <f t="shared" si="2"/>
        <v>3.373756385371962</v>
      </c>
      <c r="I13" s="33">
        <f t="shared" si="2"/>
        <v>3.2927403026405955</v>
      </c>
      <c r="J13" s="33">
        <f t="shared" si="2"/>
        <v>3.2295872642862378</v>
      </c>
      <c r="K13" s="33">
        <f t="shared" si="2"/>
        <v>3.178897145517112</v>
      </c>
      <c r="L13" s="33">
        <f t="shared" si="2"/>
        <v>3.1372735520562856</v>
      </c>
      <c r="M13" s="33">
        <f t="shared" si="3"/>
        <v>3.072941012760566</v>
      </c>
      <c r="N13" s="33">
        <f t="shared" si="3"/>
        <v>3.006107363034971</v>
      </c>
      <c r="O13" s="33">
        <f t="shared" si="3"/>
        <v>2.936459964075766</v>
      </c>
      <c r="P13" s="33">
        <f t="shared" si="3"/>
        <v>2.9004780799368746</v>
      </c>
      <c r="Q13" s="33">
        <f t="shared" si="3"/>
        <v>2.863657755369786</v>
      </c>
      <c r="R13" s="33">
        <f t="shared" si="3"/>
        <v>2.825927936100925</v>
      </c>
      <c r="S13" s="33">
        <f t="shared" si="3"/>
        <v>2.787245989566145</v>
      </c>
      <c r="T13" s="33">
        <f t="shared" si="3"/>
        <v>2.7475266506371554</v>
      </c>
      <c r="U13" s="33">
        <f t="shared" si="3"/>
        <v>2.7067272867498104</v>
      </c>
    </row>
    <row r="14" spans="2:21" ht="1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5" customHeight="1">
      <c r="A15" s="22">
        <v>10</v>
      </c>
      <c r="B15" s="32">
        <v>10</v>
      </c>
      <c r="C15" s="33">
        <f aca="true" t="shared" si="4" ref="C15:L19">FINV($A$1,C$1,$A15)</f>
        <v>4.96459051646525</v>
      </c>
      <c r="D15" s="33">
        <f t="shared" si="4"/>
        <v>4.1028158648259705</v>
      </c>
      <c r="E15" s="33">
        <f t="shared" si="4"/>
        <v>3.708265694513102</v>
      </c>
      <c r="F15" s="33">
        <f t="shared" si="4"/>
        <v>3.4780498481268296</v>
      </c>
      <c r="G15" s="33">
        <f t="shared" si="4"/>
        <v>3.325837383272301</v>
      </c>
      <c r="H15" s="33">
        <f t="shared" si="4"/>
        <v>3.2171811881198664</v>
      </c>
      <c r="I15" s="33">
        <f t="shared" si="4"/>
        <v>3.135468773507455</v>
      </c>
      <c r="J15" s="33">
        <f t="shared" si="4"/>
        <v>3.071662035836198</v>
      </c>
      <c r="K15" s="33">
        <f t="shared" si="4"/>
        <v>3.0203821665963915</v>
      </c>
      <c r="L15" s="33">
        <f t="shared" si="4"/>
        <v>2.97823987693846</v>
      </c>
      <c r="M15" s="33">
        <f aca="true" t="shared" si="5" ref="M15:U19">FINV($A$1,M$1,$A15)</f>
        <v>2.9129765266588947</v>
      </c>
      <c r="N15" s="33">
        <f t="shared" si="5"/>
        <v>2.845013113983441</v>
      </c>
      <c r="O15" s="33">
        <f t="shared" si="5"/>
        <v>2.774015683826292</v>
      </c>
      <c r="P15" s="33">
        <f t="shared" si="5"/>
        <v>2.7372522026780644</v>
      </c>
      <c r="Q15" s="33">
        <f t="shared" si="5"/>
        <v>2.6995508051186334</v>
      </c>
      <c r="R15" s="33">
        <f t="shared" si="5"/>
        <v>2.6608546477291384</v>
      </c>
      <c r="S15" s="33">
        <f t="shared" si="5"/>
        <v>2.621078465381288</v>
      </c>
      <c r="T15" s="33">
        <f t="shared" si="5"/>
        <v>2.580122782092076</v>
      </c>
      <c r="U15" s="33">
        <f t="shared" si="5"/>
        <v>2.537930754442641</v>
      </c>
    </row>
    <row r="16" spans="1:21" ht="15" customHeight="1">
      <c r="A16" s="22">
        <v>11</v>
      </c>
      <c r="B16" s="32">
        <v>11</v>
      </c>
      <c r="C16" s="33">
        <f t="shared" si="4"/>
        <v>4.844338263865211</v>
      </c>
      <c r="D16" s="33">
        <f t="shared" si="4"/>
        <v>3.9823078168410575</v>
      </c>
      <c r="E16" s="33">
        <f t="shared" si="4"/>
        <v>3.5874307968697394</v>
      </c>
      <c r="F16" s="33">
        <f t="shared" si="4"/>
        <v>3.3566891488590045</v>
      </c>
      <c r="G16" s="33">
        <f t="shared" si="4"/>
        <v>3.2038798281064373</v>
      </c>
      <c r="H16" s="33">
        <f t="shared" si="4"/>
        <v>3.094612566201249</v>
      </c>
      <c r="I16" s="33">
        <f t="shared" si="4"/>
        <v>3.0123317174002295</v>
      </c>
      <c r="J16" s="33">
        <f t="shared" si="4"/>
        <v>2.947984967249795</v>
      </c>
      <c r="K16" s="33">
        <f t="shared" si="4"/>
        <v>2.8962219289496716</v>
      </c>
      <c r="L16" s="33">
        <f t="shared" si="4"/>
        <v>2.8536248919408536</v>
      </c>
      <c r="M16" s="33">
        <f t="shared" si="5"/>
        <v>2.7875728392245946</v>
      </c>
      <c r="N16" s="33">
        <f t="shared" si="5"/>
        <v>2.7186359830011497</v>
      </c>
      <c r="O16" s="33">
        <f t="shared" si="5"/>
        <v>2.6464448410479235</v>
      </c>
      <c r="P16" s="33">
        <f t="shared" si="5"/>
        <v>2.608970817163936</v>
      </c>
      <c r="Q16" s="33">
        <f t="shared" si="5"/>
        <v>2.570487822595169</v>
      </c>
      <c r="R16" s="33">
        <f t="shared" si="5"/>
        <v>2.5309034867859737</v>
      </c>
      <c r="S16" s="33">
        <f t="shared" si="5"/>
        <v>2.4901254391807015</v>
      </c>
      <c r="T16" s="33">
        <f t="shared" si="5"/>
        <v>2.4480257820869156</v>
      </c>
      <c r="U16" s="33">
        <f t="shared" si="5"/>
        <v>2.4045192503763246</v>
      </c>
    </row>
    <row r="17" spans="1:21" ht="15" customHeight="1">
      <c r="A17" s="22">
        <v>12</v>
      </c>
      <c r="B17" s="32">
        <v>12</v>
      </c>
      <c r="C17" s="33">
        <f t="shared" si="4"/>
        <v>4.7472212827415206</v>
      </c>
      <c r="D17" s="33">
        <f t="shared" si="4"/>
        <v>3.8852903117003734</v>
      </c>
      <c r="E17" s="33">
        <f t="shared" si="4"/>
        <v>3.4902996048913337</v>
      </c>
      <c r="F17" s="33">
        <f t="shared" si="4"/>
        <v>3.259160052948573</v>
      </c>
      <c r="G17" s="33">
        <f t="shared" si="4"/>
        <v>3.1058746685630467</v>
      </c>
      <c r="H17" s="33">
        <f t="shared" si="4"/>
        <v>2.996117132170184</v>
      </c>
      <c r="I17" s="33">
        <f t="shared" si="4"/>
        <v>2.9133531143088476</v>
      </c>
      <c r="J17" s="33">
        <f t="shared" si="4"/>
        <v>2.8485658276622416</v>
      </c>
      <c r="K17" s="33">
        <f t="shared" si="4"/>
        <v>2.7963764637206623</v>
      </c>
      <c r="L17" s="33">
        <f t="shared" si="4"/>
        <v>2.7533886282071762</v>
      </c>
      <c r="M17" s="33">
        <f t="shared" si="5"/>
        <v>2.686633138182515</v>
      </c>
      <c r="N17" s="33">
        <f t="shared" si="5"/>
        <v>2.6168507361035154</v>
      </c>
      <c r="O17" s="33">
        <f t="shared" si="5"/>
        <v>2.5435866746192914</v>
      </c>
      <c r="P17" s="33">
        <f t="shared" si="5"/>
        <v>2.5054802677004773</v>
      </c>
      <c r="Q17" s="33">
        <f t="shared" si="5"/>
        <v>2.4662796249685925</v>
      </c>
      <c r="R17" s="33">
        <f t="shared" si="5"/>
        <v>2.4258781650132732</v>
      </c>
      <c r="S17" s="33">
        <f t="shared" si="5"/>
        <v>2.3841693064241554</v>
      </c>
      <c r="T17" s="33">
        <f t="shared" si="5"/>
        <v>2.3409967297993717</v>
      </c>
      <c r="U17" s="33">
        <f t="shared" si="5"/>
        <v>2.296253853728558</v>
      </c>
    </row>
    <row r="18" spans="1:21" ht="15" customHeight="1">
      <c r="A18" s="22">
        <v>13</v>
      </c>
      <c r="B18" s="32">
        <v>13</v>
      </c>
      <c r="C18" s="33">
        <f t="shared" si="4"/>
        <v>4.667185748985503</v>
      </c>
      <c r="D18" s="33">
        <f t="shared" si="4"/>
        <v>3.80556741674809</v>
      </c>
      <c r="E18" s="33">
        <f t="shared" si="4"/>
        <v>3.410534077374905</v>
      </c>
      <c r="F18" s="33">
        <f t="shared" si="4"/>
        <v>3.179117413765198</v>
      </c>
      <c r="G18" s="33">
        <f t="shared" si="4"/>
        <v>3.025434125447646</v>
      </c>
      <c r="H18" s="33">
        <f t="shared" si="4"/>
        <v>2.9152715796954</v>
      </c>
      <c r="I18" s="33">
        <f t="shared" si="4"/>
        <v>2.8320954470473225</v>
      </c>
      <c r="J18" s="33">
        <f t="shared" si="4"/>
        <v>2.766910256468691</v>
      </c>
      <c r="K18" s="33">
        <f t="shared" si="4"/>
        <v>2.714358515731874</v>
      </c>
      <c r="L18" s="33">
        <f t="shared" si="4"/>
        <v>2.6710225142778654</v>
      </c>
      <c r="M18" s="33">
        <f t="shared" si="5"/>
        <v>2.603663062927808</v>
      </c>
      <c r="N18" s="33">
        <f t="shared" si="5"/>
        <v>2.5331132746941876</v>
      </c>
      <c r="O18" s="33">
        <f t="shared" si="5"/>
        <v>2.45888287508933</v>
      </c>
      <c r="P18" s="33">
        <f t="shared" si="5"/>
        <v>2.4201938231271924</v>
      </c>
      <c r="Q18" s="33">
        <f t="shared" si="5"/>
        <v>2.380332375651051</v>
      </c>
      <c r="R18" s="33">
        <f t="shared" si="5"/>
        <v>2.339177740395826</v>
      </c>
      <c r="S18" s="33">
        <f t="shared" si="5"/>
        <v>2.296594914241723</v>
      </c>
      <c r="T18" s="33">
        <f t="shared" si="5"/>
        <v>2.25241336693216</v>
      </c>
      <c r="U18" s="33">
        <f t="shared" si="5"/>
        <v>2.2064909899199847</v>
      </c>
    </row>
    <row r="19" spans="1:21" ht="15" customHeight="1">
      <c r="A19" s="22">
        <v>14</v>
      </c>
      <c r="B19" s="32">
        <v>14</v>
      </c>
      <c r="C19" s="33">
        <f t="shared" si="4"/>
        <v>4.600110514729749</v>
      </c>
      <c r="D19" s="33">
        <f t="shared" si="4"/>
        <v>3.7388900864243624</v>
      </c>
      <c r="E19" s="33">
        <f t="shared" si="4"/>
        <v>3.3438851687606075</v>
      </c>
      <c r="F19" s="33">
        <f t="shared" si="4"/>
        <v>3.112248236902815</v>
      </c>
      <c r="G19" s="33">
        <f t="shared" si="4"/>
        <v>2.9582452043541707</v>
      </c>
      <c r="H19" s="33">
        <f t="shared" si="4"/>
        <v>2.8477273872340447</v>
      </c>
      <c r="I19" s="33">
        <f t="shared" si="4"/>
        <v>2.7641959832180873</v>
      </c>
      <c r="J19" s="33">
        <f t="shared" si="4"/>
        <v>2.698669732126291</v>
      </c>
      <c r="K19" s="33">
        <f t="shared" si="4"/>
        <v>2.6457911417310243</v>
      </c>
      <c r="L19" s="33">
        <f t="shared" si="4"/>
        <v>2.6021567123279965</v>
      </c>
      <c r="M19" s="33">
        <f t="shared" si="5"/>
        <v>2.534243037644046</v>
      </c>
      <c r="N19" s="33">
        <f t="shared" si="5"/>
        <v>2.4630040229567385</v>
      </c>
      <c r="O19" s="33">
        <f t="shared" si="5"/>
        <v>2.3878925503595383</v>
      </c>
      <c r="P19" s="33">
        <f t="shared" si="5"/>
        <v>2.3486776967729384</v>
      </c>
      <c r="Q19" s="33">
        <f t="shared" si="5"/>
        <v>2.308205182544043</v>
      </c>
      <c r="R19" s="33">
        <f t="shared" si="5"/>
        <v>2.2663471099804156</v>
      </c>
      <c r="S19" s="33">
        <f t="shared" si="5"/>
        <v>2.2229471596801886</v>
      </c>
      <c r="T19" s="33">
        <f t="shared" si="5"/>
        <v>2.177813485104707</v>
      </c>
      <c r="U19" s="33">
        <f t="shared" si="5"/>
        <v>2.130750687001637</v>
      </c>
    </row>
    <row r="20" spans="2:21" ht="1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5" customHeight="1">
      <c r="A21" s="22">
        <v>15</v>
      </c>
      <c r="B21" s="32">
        <v>15</v>
      </c>
      <c r="C21" s="33">
        <f aca="true" t="shared" si="6" ref="C21:L25">FINV($A$1,C$1,$A21)</f>
        <v>4.543068143902929</v>
      </c>
      <c r="D21" s="33">
        <f t="shared" si="6"/>
        <v>3.682316673803143</v>
      </c>
      <c r="E21" s="33">
        <f t="shared" si="6"/>
        <v>3.2873828104129643</v>
      </c>
      <c r="F21" s="33">
        <f t="shared" si="6"/>
        <v>3.0555682428712316</v>
      </c>
      <c r="G21" s="33">
        <f t="shared" si="6"/>
        <v>2.9012952040829987</v>
      </c>
      <c r="H21" s="33">
        <f t="shared" si="6"/>
        <v>2.7904647481591383</v>
      </c>
      <c r="I21" s="33">
        <f t="shared" si="6"/>
        <v>2.706627810766804</v>
      </c>
      <c r="J21" s="33">
        <f t="shared" si="6"/>
        <v>2.6407960262986307</v>
      </c>
      <c r="K21" s="33">
        <f t="shared" si="6"/>
        <v>2.5876261133817025</v>
      </c>
      <c r="L21" s="33">
        <f t="shared" si="6"/>
        <v>2.5437145723117283</v>
      </c>
      <c r="M21" s="33">
        <f aca="true" t="shared" si="7" ref="M21:U25">FINV($A$1,M$1,$A21)</f>
        <v>2.4753106231401034</v>
      </c>
      <c r="N21" s="33">
        <f t="shared" si="7"/>
        <v>2.403446330845327</v>
      </c>
      <c r="O21" s="33">
        <f t="shared" si="7"/>
        <v>2.327531944956718</v>
      </c>
      <c r="P21" s="33">
        <f t="shared" si="7"/>
        <v>2.2878268168824434</v>
      </c>
      <c r="Q21" s="33">
        <f t="shared" si="7"/>
        <v>2.24678586846494</v>
      </c>
      <c r="R21" s="33">
        <f t="shared" si="7"/>
        <v>2.204274096584413</v>
      </c>
      <c r="S21" s="33">
        <f t="shared" si="7"/>
        <v>2.1601067601295654</v>
      </c>
      <c r="T21" s="33">
        <f t="shared" si="7"/>
        <v>2.1140564854249533</v>
      </c>
      <c r="U21" s="33">
        <f t="shared" si="7"/>
        <v>2.06590655693617</v>
      </c>
    </row>
    <row r="22" spans="1:21" ht="15" customHeight="1">
      <c r="A22" s="22">
        <v>16</v>
      </c>
      <c r="B22" s="32">
        <v>16</v>
      </c>
      <c r="C22" s="33">
        <f t="shared" si="6"/>
        <v>4.493998062571336</v>
      </c>
      <c r="D22" s="33">
        <f t="shared" si="6"/>
        <v>3.6337155506771524</v>
      </c>
      <c r="E22" s="33">
        <f t="shared" si="6"/>
        <v>3.2388669524152647</v>
      </c>
      <c r="F22" s="33">
        <f t="shared" si="6"/>
        <v>3.0069173817537376</v>
      </c>
      <c r="G22" s="33">
        <f t="shared" si="6"/>
        <v>2.852409863862704</v>
      </c>
      <c r="H22" s="33">
        <f t="shared" si="6"/>
        <v>2.7413094016992545</v>
      </c>
      <c r="I22" s="33">
        <f t="shared" si="6"/>
        <v>2.657195352639974</v>
      </c>
      <c r="J22" s="33">
        <f t="shared" si="6"/>
        <v>2.5910935619322117</v>
      </c>
      <c r="K22" s="33">
        <f t="shared" si="6"/>
        <v>2.53766785363041</v>
      </c>
      <c r="L22" s="33">
        <f t="shared" si="6"/>
        <v>2.493514728030277</v>
      </c>
      <c r="M22" s="33">
        <f t="shared" si="7"/>
        <v>2.4246631369351235</v>
      </c>
      <c r="N22" s="33">
        <f t="shared" si="7"/>
        <v>2.3522233050243813</v>
      </c>
      <c r="O22" s="33">
        <f t="shared" si="7"/>
        <v>2.2755699546905817</v>
      </c>
      <c r="P22" s="33">
        <f t="shared" si="7"/>
        <v>2.235402973838063</v>
      </c>
      <c r="Q22" s="33">
        <f t="shared" si="7"/>
        <v>2.193843329223455</v>
      </c>
      <c r="R22" s="33">
        <f t="shared" si="7"/>
        <v>2.150713385162817</v>
      </c>
      <c r="S22" s="33">
        <f t="shared" si="7"/>
        <v>2.105814189690136</v>
      </c>
      <c r="T22" s="33">
        <f t="shared" si="7"/>
        <v>2.0588970528478967</v>
      </c>
      <c r="U22" s="33">
        <f t="shared" si="7"/>
        <v>2.0096955211101886</v>
      </c>
    </row>
    <row r="23" spans="1:21" ht="15" customHeight="1">
      <c r="A23" s="22">
        <v>17</v>
      </c>
      <c r="B23" s="32">
        <v>17</v>
      </c>
      <c r="C23" s="33">
        <f t="shared" si="6"/>
        <v>4.451322865861584</v>
      </c>
      <c r="D23" s="33">
        <f t="shared" si="6"/>
        <v>3.591537733882433</v>
      </c>
      <c r="E23" s="33">
        <f t="shared" si="6"/>
        <v>3.1967744007488363</v>
      </c>
      <c r="F23" s="33">
        <f t="shared" si="6"/>
        <v>2.9647111432495876</v>
      </c>
      <c r="G23" s="33">
        <f t="shared" si="6"/>
        <v>2.8099975679651834</v>
      </c>
      <c r="H23" s="33">
        <f t="shared" si="6"/>
        <v>2.6986555212715757</v>
      </c>
      <c r="I23" s="33">
        <f t="shared" si="6"/>
        <v>2.6142998876821366</v>
      </c>
      <c r="J23" s="33">
        <f t="shared" si="6"/>
        <v>2.547956512444216</v>
      </c>
      <c r="K23" s="33">
        <f t="shared" si="6"/>
        <v>2.4942892196122557</v>
      </c>
      <c r="L23" s="33">
        <f t="shared" si="6"/>
        <v>2.4499158257640374</v>
      </c>
      <c r="M23" s="33">
        <f t="shared" si="7"/>
        <v>2.380652119882143</v>
      </c>
      <c r="N23" s="33">
        <f t="shared" si="7"/>
        <v>2.307693591774296</v>
      </c>
      <c r="O23" s="33">
        <f t="shared" si="7"/>
        <v>2.2303545677004877</v>
      </c>
      <c r="P23" s="33">
        <f t="shared" si="7"/>
        <v>2.189764813920192</v>
      </c>
      <c r="Q23" s="33">
        <f t="shared" si="7"/>
        <v>2.1477077893905516</v>
      </c>
      <c r="R23" s="33">
        <f t="shared" si="7"/>
        <v>2.103998753000269</v>
      </c>
      <c r="S23" s="33">
        <f t="shared" si="7"/>
        <v>2.058410331073901</v>
      </c>
      <c r="T23" s="33">
        <f t="shared" si="7"/>
        <v>2.0106618592308223</v>
      </c>
      <c r="U23" s="33">
        <f t="shared" si="7"/>
        <v>1.960447804094656</v>
      </c>
    </row>
    <row r="24" spans="1:21" ht="15" customHeight="1">
      <c r="A24" s="22">
        <v>18</v>
      </c>
      <c r="B24" s="32">
        <v>18</v>
      </c>
      <c r="C24" s="33">
        <f t="shared" si="6"/>
        <v>4.413863052832312</v>
      </c>
      <c r="D24" s="33">
        <f t="shared" si="6"/>
        <v>3.554561089913477</v>
      </c>
      <c r="E24" s="33">
        <f t="shared" si="6"/>
        <v>3.1599114436176023</v>
      </c>
      <c r="F24" s="33">
        <f t="shared" si="6"/>
        <v>2.927748710135347</v>
      </c>
      <c r="G24" s="33">
        <f t="shared" si="6"/>
        <v>2.7728503937396454</v>
      </c>
      <c r="H24" s="33">
        <f t="shared" si="6"/>
        <v>2.6613022896526672</v>
      </c>
      <c r="I24" s="33">
        <f t="shared" si="6"/>
        <v>2.576719282387785</v>
      </c>
      <c r="J24" s="33">
        <f t="shared" si="6"/>
        <v>2.5101556389017787</v>
      </c>
      <c r="K24" s="33">
        <f t="shared" si="6"/>
        <v>2.456282288676448</v>
      </c>
      <c r="L24" s="33">
        <f t="shared" si="6"/>
        <v>2.4117028374348592</v>
      </c>
      <c r="M24" s="33">
        <f t="shared" si="7"/>
        <v>2.3420696493303694</v>
      </c>
      <c r="N24" s="33">
        <f t="shared" si="7"/>
        <v>2.268620846734848</v>
      </c>
      <c r="O24" s="33">
        <f t="shared" si="7"/>
        <v>2.1906458869125345</v>
      </c>
      <c r="P24" s="33">
        <f t="shared" si="7"/>
        <v>2.149661781913892</v>
      </c>
      <c r="Q24" s="33">
        <f t="shared" si="7"/>
        <v>2.1071429046060075</v>
      </c>
      <c r="R24" s="33">
        <f t="shared" si="7"/>
        <v>2.062883197595511</v>
      </c>
      <c r="S24" s="33">
        <f t="shared" si="7"/>
        <v>2.0166410763522435</v>
      </c>
      <c r="T24" s="33">
        <f t="shared" si="7"/>
        <v>1.9681003493587923</v>
      </c>
      <c r="U24" s="33">
        <f t="shared" si="7"/>
        <v>1.9169021925335983</v>
      </c>
    </row>
    <row r="25" spans="1:21" ht="15" customHeight="1">
      <c r="A25" s="22">
        <v>19</v>
      </c>
      <c r="B25" s="32">
        <v>19</v>
      </c>
      <c r="C25" s="33">
        <f t="shared" si="6"/>
        <v>4.380751761345891</v>
      </c>
      <c r="D25" s="33">
        <f t="shared" si="6"/>
        <v>3.521890334923228</v>
      </c>
      <c r="E25" s="33">
        <f t="shared" si="6"/>
        <v>3.1273543754650746</v>
      </c>
      <c r="F25" s="33">
        <f t="shared" si="6"/>
        <v>2.895106376854528</v>
      </c>
      <c r="G25" s="33">
        <f t="shared" si="6"/>
        <v>2.7400588464843167</v>
      </c>
      <c r="H25" s="33">
        <f t="shared" si="6"/>
        <v>2.6283188958586834</v>
      </c>
      <c r="I25" s="33">
        <f t="shared" si="6"/>
        <v>2.5435369366277882</v>
      </c>
      <c r="J25" s="33">
        <f t="shared" si="6"/>
        <v>2.4767672357484116</v>
      </c>
      <c r="K25" s="33">
        <f t="shared" si="6"/>
        <v>2.4227020389844256</v>
      </c>
      <c r="L25" s="33">
        <f t="shared" si="6"/>
        <v>2.3779307412041817</v>
      </c>
      <c r="M25" s="33">
        <f t="shared" si="7"/>
        <v>2.307956492586527</v>
      </c>
      <c r="N25" s="33">
        <f t="shared" si="7"/>
        <v>2.2340600480674766</v>
      </c>
      <c r="O25" s="33">
        <f t="shared" si="7"/>
        <v>2.1554953377744823</v>
      </c>
      <c r="P25" s="33">
        <f t="shared" si="7"/>
        <v>2.1141417505532445</v>
      </c>
      <c r="Q25" s="33">
        <f t="shared" si="7"/>
        <v>2.0711858894628676</v>
      </c>
      <c r="R25" s="33">
        <f t="shared" si="7"/>
        <v>2.026411038968945</v>
      </c>
      <c r="S25" s="33">
        <f t="shared" si="7"/>
        <v>1.9795436401182087</v>
      </c>
      <c r="T25" s="33">
        <f t="shared" si="7"/>
        <v>1.9302390796838154</v>
      </c>
      <c r="U25" s="33">
        <f t="shared" si="7"/>
        <v>1.8780887955927028</v>
      </c>
    </row>
    <row r="26" spans="2:21" ht="1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5" customHeight="1">
      <c r="A27" s="22">
        <v>20</v>
      </c>
      <c r="B27" s="32">
        <v>20</v>
      </c>
      <c r="C27" s="33">
        <f aca="true" t="shared" si="8" ref="C27:L31">FINV($A$1,C$1,$A27)</f>
        <v>4.351250026957132</v>
      </c>
      <c r="D27" s="33">
        <f t="shared" si="8"/>
        <v>3.4928291370306397</v>
      </c>
      <c r="E27" s="33">
        <f t="shared" si="8"/>
        <v>3.098392653555493</v>
      </c>
      <c r="F27" s="33">
        <f t="shared" si="8"/>
        <v>2.866080706098728</v>
      </c>
      <c r="G27" s="33">
        <f t="shared" si="8"/>
        <v>2.7108910671813646</v>
      </c>
      <c r="H27" s="33">
        <f t="shared" si="8"/>
        <v>2.598980586299149</v>
      </c>
      <c r="I27" s="33">
        <f t="shared" si="8"/>
        <v>2.514013885956956</v>
      </c>
      <c r="J27" s="33">
        <f t="shared" si="8"/>
        <v>2.4470665493936394</v>
      </c>
      <c r="K27" s="33">
        <f t="shared" si="8"/>
        <v>2.392816611518356</v>
      </c>
      <c r="L27" s="33">
        <f t="shared" si="8"/>
        <v>2.3478747834815294</v>
      </c>
      <c r="M27" s="33">
        <f aca="true" t="shared" si="9" ref="M27:U31">FINV($A$1,M$1,$A27)</f>
        <v>2.2775807906327827</v>
      </c>
      <c r="N27" s="33">
        <f t="shared" si="9"/>
        <v>2.2032722313269915</v>
      </c>
      <c r="O27" s="33">
        <f t="shared" si="9"/>
        <v>2.1241532977001043</v>
      </c>
      <c r="P27" s="33">
        <f t="shared" si="9"/>
        <v>2.082451544538344</v>
      </c>
      <c r="Q27" s="33">
        <f t="shared" si="9"/>
        <v>2.039087121374905</v>
      </c>
      <c r="R27" s="33">
        <f t="shared" si="9"/>
        <v>1.9938184436796291</v>
      </c>
      <c r="S27" s="33">
        <f t="shared" si="9"/>
        <v>1.9463577416445332</v>
      </c>
      <c r="T27" s="33">
        <f t="shared" si="9"/>
        <v>1.8963177694786282</v>
      </c>
      <c r="U27" s="33">
        <f t="shared" si="9"/>
        <v>1.8432473325447063</v>
      </c>
    </row>
    <row r="28" spans="1:21" ht="15" customHeight="1">
      <c r="A28" s="22">
        <v>21</v>
      </c>
      <c r="B28" s="32">
        <v>21</v>
      </c>
      <c r="C28" s="33">
        <f t="shared" si="8"/>
        <v>4.324789415477426</v>
      </c>
      <c r="D28" s="33">
        <f t="shared" si="8"/>
        <v>3.4667948511923896</v>
      </c>
      <c r="E28" s="33">
        <f t="shared" si="8"/>
        <v>3.0724720545549644</v>
      </c>
      <c r="F28" s="33">
        <f t="shared" si="8"/>
        <v>2.8400961582519813</v>
      </c>
      <c r="G28" s="33">
        <f t="shared" si="8"/>
        <v>2.684778621642181</v>
      </c>
      <c r="H28" s="33">
        <f t="shared" si="8"/>
        <v>2.572711821358098</v>
      </c>
      <c r="I28" s="33">
        <f t="shared" si="8"/>
        <v>2.4875816961866803</v>
      </c>
      <c r="J28" s="33">
        <f t="shared" si="8"/>
        <v>2.4204638293667813</v>
      </c>
      <c r="K28" s="33">
        <f t="shared" si="8"/>
        <v>2.366050466662273</v>
      </c>
      <c r="L28" s="33">
        <f t="shared" si="8"/>
        <v>2.3209523192235793</v>
      </c>
      <c r="M28" s="33">
        <f t="shared" si="9"/>
        <v>2.2503598984258133</v>
      </c>
      <c r="N28" s="33">
        <f t="shared" si="9"/>
        <v>2.1756676460427116</v>
      </c>
      <c r="O28" s="33">
        <f t="shared" si="9"/>
        <v>2.0960335689323983</v>
      </c>
      <c r="P28" s="33">
        <f t="shared" si="9"/>
        <v>2.0540049661121884</v>
      </c>
      <c r="Q28" s="33">
        <f t="shared" si="9"/>
        <v>2.0102461917304026</v>
      </c>
      <c r="R28" s="33">
        <f t="shared" si="9"/>
        <v>1.9645156612568826</v>
      </c>
      <c r="S28" s="33">
        <f t="shared" si="9"/>
        <v>1.9164865250331786</v>
      </c>
      <c r="T28" s="33">
        <f t="shared" si="9"/>
        <v>1.8657395628451923</v>
      </c>
      <c r="U28" s="33">
        <f t="shared" si="9"/>
        <v>1.8117702893505339</v>
      </c>
    </row>
    <row r="29" spans="1:21" ht="15" customHeight="1">
      <c r="A29" s="22">
        <v>22</v>
      </c>
      <c r="B29" s="32">
        <v>22</v>
      </c>
      <c r="C29" s="33">
        <f t="shared" si="8"/>
        <v>4.300943601265317</v>
      </c>
      <c r="D29" s="33">
        <f t="shared" si="8"/>
        <v>3.4433611517670215</v>
      </c>
      <c r="E29" s="33">
        <f t="shared" si="8"/>
        <v>3.0491236202578875</v>
      </c>
      <c r="F29" s="33">
        <f t="shared" si="8"/>
        <v>2.8167050913907588</v>
      </c>
      <c r="G29" s="33">
        <f t="shared" si="8"/>
        <v>2.661273867943237</v>
      </c>
      <c r="H29" s="33">
        <f t="shared" si="8"/>
        <v>2.549057853684644</v>
      </c>
      <c r="I29" s="33">
        <f t="shared" si="8"/>
        <v>2.4637714091113594</v>
      </c>
      <c r="J29" s="33">
        <f t="shared" si="8"/>
        <v>2.3965043283169507</v>
      </c>
      <c r="K29" s="33">
        <f t="shared" si="8"/>
        <v>2.341934646210575</v>
      </c>
      <c r="L29" s="33">
        <f t="shared" si="8"/>
        <v>2.2966943902247294</v>
      </c>
      <c r="M29" s="33">
        <f t="shared" si="9"/>
        <v>2.2258319631873746</v>
      </c>
      <c r="N29" s="33">
        <f t="shared" si="9"/>
        <v>2.1507773340090353</v>
      </c>
      <c r="O29" s="33">
        <f t="shared" si="9"/>
        <v>2.0706565351247264</v>
      </c>
      <c r="P29" s="33">
        <f t="shared" si="9"/>
        <v>2.028318846214461</v>
      </c>
      <c r="Q29" s="33">
        <f t="shared" si="9"/>
        <v>1.9841941423237586</v>
      </c>
      <c r="R29" s="33">
        <f t="shared" si="9"/>
        <v>1.9380195226403885</v>
      </c>
      <c r="S29" s="33">
        <f t="shared" si="9"/>
        <v>1.889446821223828</v>
      </c>
      <c r="T29" s="33">
        <f t="shared" si="9"/>
        <v>1.838017738009512</v>
      </c>
      <c r="U29" s="33">
        <f t="shared" si="9"/>
        <v>1.7831744969498686</v>
      </c>
    </row>
    <row r="30" spans="1:21" ht="15" customHeight="1">
      <c r="A30" s="22">
        <v>23</v>
      </c>
      <c r="B30" s="32">
        <v>23</v>
      </c>
      <c r="C30" s="33">
        <f t="shared" si="8"/>
        <v>4.27934310209821</v>
      </c>
      <c r="D30" s="33">
        <f t="shared" si="8"/>
        <v>3.4221301348225097</v>
      </c>
      <c r="E30" s="33">
        <f t="shared" si="8"/>
        <v>3.0279991847237397</v>
      </c>
      <c r="F30" s="33">
        <f t="shared" si="8"/>
        <v>2.7955380232924654</v>
      </c>
      <c r="G30" s="33">
        <f t="shared" si="8"/>
        <v>2.6400002184345794</v>
      </c>
      <c r="H30" s="33">
        <f t="shared" si="8"/>
        <v>2.52765630648355</v>
      </c>
      <c r="I30" s="33">
        <f t="shared" si="8"/>
        <v>2.442227753363113</v>
      </c>
      <c r="J30" s="33">
        <f t="shared" si="8"/>
        <v>2.374811458594195</v>
      </c>
      <c r="K30" s="33">
        <f t="shared" si="8"/>
        <v>2.3201067733680247</v>
      </c>
      <c r="L30" s="33">
        <f t="shared" si="8"/>
        <v>2.274724408835027</v>
      </c>
      <c r="M30" s="33">
        <f t="shared" si="9"/>
        <v>2.2036061864127987</v>
      </c>
      <c r="N30" s="33">
        <f t="shared" si="9"/>
        <v>2.128217602148652</v>
      </c>
      <c r="O30" s="33">
        <f t="shared" si="9"/>
        <v>2.047638503199778</v>
      </c>
      <c r="P30" s="33">
        <f t="shared" si="9"/>
        <v>2.0050094917678507</v>
      </c>
      <c r="Q30" s="33">
        <f t="shared" si="9"/>
        <v>1.960536621936626</v>
      </c>
      <c r="R30" s="33">
        <f t="shared" si="9"/>
        <v>1.9139392293254787</v>
      </c>
      <c r="S30" s="33">
        <f t="shared" si="9"/>
        <v>1.8648442789981345</v>
      </c>
      <c r="T30" s="33">
        <f t="shared" si="9"/>
        <v>1.8127614964669192</v>
      </c>
      <c r="U30" s="33">
        <f t="shared" si="9"/>
        <v>1.7570656041243637</v>
      </c>
    </row>
    <row r="31" spans="1:21" ht="15" customHeight="1">
      <c r="A31" s="22">
        <v>24</v>
      </c>
      <c r="B31" s="32">
        <v>24</v>
      </c>
      <c r="C31" s="33">
        <f t="shared" si="8"/>
        <v>4.25967527917237</v>
      </c>
      <c r="D31" s="33">
        <f t="shared" si="8"/>
        <v>3.4028317941192654</v>
      </c>
      <c r="E31" s="33">
        <f t="shared" si="8"/>
        <v>3.0087861091487866</v>
      </c>
      <c r="F31" s="33">
        <f t="shared" si="8"/>
        <v>2.7762894205807243</v>
      </c>
      <c r="G31" s="33">
        <f t="shared" si="8"/>
        <v>2.620652139739832</v>
      </c>
      <c r="H31" s="33">
        <f t="shared" si="8"/>
        <v>2.5081874355237233</v>
      </c>
      <c r="I31" s="33">
        <f t="shared" si="8"/>
        <v>2.4226309847108496</v>
      </c>
      <c r="J31" s="33">
        <f t="shared" si="8"/>
        <v>2.355079686822137</v>
      </c>
      <c r="K31" s="33">
        <f t="shared" si="8"/>
        <v>2.300243551189851</v>
      </c>
      <c r="L31" s="33">
        <f t="shared" si="8"/>
        <v>2.2547368416780955</v>
      </c>
      <c r="M31" s="33">
        <f t="shared" si="9"/>
        <v>2.1833770347257087</v>
      </c>
      <c r="N31" s="33">
        <f t="shared" si="9"/>
        <v>2.1076758116578276</v>
      </c>
      <c r="O31" s="33">
        <f t="shared" si="9"/>
        <v>2.0266632816401398</v>
      </c>
      <c r="P31" s="33">
        <f t="shared" si="9"/>
        <v>1.983757158541266</v>
      </c>
      <c r="Q31" s="33">
        <f t="shared" si="9"/>
        <v>1.9389574390515918</v>
      </c>
      <c r="R31" s="33">
        <f t="shared" si="9"/>
        <v>1.8919550370810612</v>
      </c>
      <c r="S31" s="33">
        <f t="shared" si="9"/>
        <v>1.8423591541250062</v>
      </c>
      <c r="T31" s="33">
        <f t="shared" si="9"/>
        <v>1.7896439885589643</v>
      </c>
      <c r="U31" s="33">
        <f t="shared" si="9"/>
        <v>1.7331203139292484</v>
      </c>
    </row>
    <row r="32" spans="2:21" ht="15" customHeight="1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5" customHeight="1">
      <c r="A33" s="22">
        <v>25</v>
      </c>
      <c r="B33" s="32">
        <v>25</v>
      </c>
      <c r="C33" s="33">
        <f aca="true" t="shared" si="10" ref="C33:L37">FINV($A$1,C$1,$A33)</f>
        <v>4.24169854795764</v>
      </c>
      <c r="D33" s="33">
        <f t="shared" si="10"/>
        <v>3.3851961234176997</v>
      </c>
      <c r="E33" s="33">
        <f t="shared" si="10"/>
        <v>2.9912428090028698</v>
      </c>
      <c r="F33" s="33">
        <f t="shared" si="10"/>
        <v>2.7587105932980194</v>
      </c>
      <c r="G33" s="33">
        <f t="shared" si="10"/>
        <v>2.602988047328836</v>
      </c>
      <c r="H33" s="33">
        <f t="shared" si="10"/>
        <v>2.4904096562750055</v>
      </c>
      <c r="I33" s="33">
        <f t="shared" si="10"/>
        <v>2.404725307769695</v>
      </c>
      <c r="J33" s="33">
        <f t="shared" si="10"/>
        <v>2.3370603230432607</v>
      </c>
      <c r="K33" s="33">
        <f t="shared" si="10"/>
        <v>2.282099842432217</v>
      </c>
      <c r="L33" s="33">
        <f t="shared" si="10"/>
        <v>2.236475893369061</v>
      </c>
      <c r="M33" s="33">
        <f aca="true" t="shared" si="11" ref="M33:U37">FINV($A$1,M$1,$A33)</f>
        <v>2.164888712741231</v>
      </c>
      <c r="N33" s="33">
        <f t="shared" si="11"/>
        <v>2.0888890617243305</v>
      </c>
      <c r="O33" s="33">
        <f t="shared" si="11"/>
        <v>2.0074715223472595</v>
      </c>
      <c r="P33" s="33">
        <f t="shared" si="11"/>
        <v>1.9643060511498334</v>
      </c>
      <c r="Q33" s="33">
        <f t="shared" si="11"/>
        <v>1.919186587429067</v>
      </c>
      <c r="R33" s="33">
        <f t="shared" si="11"/>
        <v>1.871800492381226</v>
      </c>
      <c r="S33" s="33">
        <f t="shared" si="11"/>
        <v>1.8217249930785329</v>
      </c>
      <c r="T33" s="33">
        <f t="shared" si="11"/>
        <v>1.7683952080460585</v>
      </c>
      <c r="U33" s="33">
        <f t="shared" si="11"/>
        <v>1.7110650674112549</v>
      </c>
    </row>
    <row r="34" spans="1:21" ht="15" customHeight="1">
      <c r="A34" s="22">
        <v>26</v>
      </c>
      <c r="B34" s="32">
        <v>26</v>
      </c>
      <c r="C34" s="33">
        <f t="shared" si="10"/>
        <v>4.22519974563329</v>
      </c>
      <c r="D34" s="33">
        <f t="shared" si="10"/>
        <v>3.3690099598970846</v>
      </c>
      <c r="E34" s="33">
        <f t="shared" si="10"/>
        <v>2.975156121465261</v>
      </c>
      <c r="F34" s="33">
        <f t="shared" si="10"/>
        <v>2.7425954840509803</v>
      </c>
      <c r="G34" s="33">
        <f t="shared" si="10"/>
        <v>2.5867876729535055</v>
      </c>
      <c r="H34" s="33">
        <f t="shared" si="10"/>
        <v>2.474109805916669</v>
      </c>
      <c r="I34" s="33">
        <f t="shared" si="10"/>
        <v>2.3883117705736367</v>
      </c>
      <c r="J34" s="33">
        <f t="shared" si="10"/>
        <v>2.320525993582123</v>
      </c>
      <c r="K34" s="33">
        <f t="shared" si="10"/>
        <v>2.265451826133358</v>
      </c>
      <c r="L34" s="33">
        <f t="shared" si="10"/>
        <v>2.219717742946159</v>
      </c>
      <c r="M34" s="33">
        <f t="shared" si="11"/>
        <v>2.1479280576386373</v>
      </c>
      <c r="N34" s="33">
        <f t="shared" si="11"/>
        <v>2.071644189527433</v>
      </c>
      <c r="O34" s="33">
        <f t="shared" si="11"/>
        <v>1.9898394043593726</v>
      </c>
      <c r="P34" s="33">
        <f t="shared" si="11"/>
        <v>1.9464287959181092</v>
      </c>
      <c r="Q34" s="33">
        <f t="shared" si="11"/>
        <v>1.9010109042483236</v>
      </c>
      <c r="R34" s="33">
        <f t="shared" si="11"/>
        <v>1.8532553269778873</v>
      </c>
      <c r="S34" s="33">
        <f t="shared" si="11"/>
        <v>1.8027179748969502</v>
      </c>
      <c r="T34" s="33">
        <f t="shared" si="11"/>
        <v>1.7487948866801162</v>
      </c>
      <c r="U34" s="33">
        <f t="shared" si="11"/>
        <v>1.69067249089494</v>
      </c>
    </row>
    <row r="35" spans="1:21" ht="15" customHeight="1">
      <c r="A35" s="22">
        <v>27</v>
      </c>
      <c r="B35" s="32">
        <v>27</v>
      </c>
      <c r="C35" s="33">
        <f t="shared" si="10"/>
        <v>4.210008341942739</v>
      </c>
      <c r="D35" s="33">
        <f t="shared" si="10"/>
        <v>3.354131195010268</v>
      </c>
      <c r="E35" s="33">
        <f t="shared" si="10"/>
        <v>2.9603484108520206</v>
      </c>
      <c r="F35" s="33">
        <f t="shared" si="10"/>
        <v>2.727766457155667</v>
      </c>
      <c r="G35" s="33">
        <f t="shared" si="10"/>
        <v>2.5718875917846162</v>
      </c>
      <c r="H35" s="33">
        <f t="shared" si="10"/>
        <v>2.459110248764773</v>
      </c>
      <c r="I35" s="33">
        <f t="shared" si="10"/>
        <v>2.373205632011377</v>
      </c>
      <c r="J35" s="33">
        <f t="shared" si="10"/>
        <v>2.3053132736094994</v>
      </c>
      <c r="K35" s="33">
        <f t="shared" si="10"/>
        <v>2.25013252475037</v>
      </c>
      <c r="L35" s="33">
        <f t="shared" si="10"/>
        <v>2.204295412866486</v>
      </c>
      <c r="M35" s="33">
        <f t="shared" si="11"/>
        <v>2.1323032228792727</v>
      </c>
      <c r="N35" s="33">
        <f t="shared" si="11"/>
        <v>2.055756453955837</v>
      </c>
      <c r="O35" s="33">
        <f t="shared" si="11"/>
        <v>1.973589291992539</v>
      </c>
      <c r="P35" s="33">
        <f t="shared" si="11"/>
        <v>1.9299406517347961</v>
      </c>
      <c r="Q35" s="33">
        <f t="shared" si="11"/>
        <v>1.8842349902570277</v>
      </c>
      <c r="R35" s="33">
        <f t="shared" si="11"/>
        <v>1.83612769433239</v>
      </c>
      <c r="S35" s="33">
        <f t="shared" si="11"/>
        <v>1.7851498057552817</v>
      </c>
      <c r="T35" s="33">
        <f t="shared" si="11"/>
        <v>1.730651177922482</v>
      </c>
      <c r="U35" s="33">
        <f t="shared" si="11"/>
        <v>1.6717560669121667</v>
      </c>
    </row>
    <row r="36" spans="1:21" ht="15" customHeight="1">
      <c r="A36" s="22">
        <v>28</v>
      </c>
      <c r="B36" s="32">
        <v>28</v>
      </c>
      <c r="C36" s="33">
        <f t="shared" si="10"/>
        <v>4.195982228338835</v>
      </c>
      <c r="D36" s="33">
        <f t="shared" si="10"/>
        <v>3.340389298500668</v>
      </c>
      <c r="E36" s="33">
        <f t="shared" si="10"/>
        <v>2.946684674043354</v>
      </c>
      <c r="F36" s="33">
        <f t="shared" si="10"/>
        <v>2.71407429863757</v>
      </c>
      <c r="G36" s="33">
        <f t="shared" si="10"/>
        <v>2.558124378992943</v>
      </c>
      <c r="H36" s="33">
        <f t="shared" si="10"/>
        <v>2.445261770844809</v>
      </c>
      <c r="I36" s="33">
        <f t="shared" si="10"/>
        <v>2.3592576781084063</v>
      </c>
      <c r="J36" s="33">
        <f t="shared" si="10"/>
        <v>2.2912658437235223</v>
      </c>
      <c r="K36" s="33">
        <f t="shared" si="10"/>
        <v>2.235978513454029</v>
      </c>
      <c r="L36" s="33">
        <f t="shared" si="10"/>
        <v>2.1900419255871384</v>
      </c>
      <c r="M36" s="33">
        <f t="shared" si="11"/>
        <v>2.117872099915985</v>
      </c>
      <c r="N36" s="33">
        <f t="shared" si="11"/>
        <v>2.041069535607676</v>
      </c>
      <c r="O36" s="33">
        <f t="shared" si="11"/>
        <v>1.958561313131213</v>
      </c>
      <c r="P36" s="33">
        <f t="shared" si="11"/>
        <v>1.9146852991980268</v>
      </c>
      <c r="Q36" s="33">
        <f t="shared" si="11"/>
        <v>1.8687096314806695</v>
      </c>
      <c r="R36" s="33">
        <f t="shared" si="11"/>
        <v>1.8202648277565459</v>
      </c>
      <c r="S36" s="33">
        <f t="shared" si="11"/>
        <v>1.7688570608243026</v>
      </c>
      <c r="T36" s="33">
        <f t="shared" si="11"/>
        <v>1.7138006569439312</v>
      </c>
      <c r="U36" s="33">
        <f t="shared" si="11"/>
        <v>1.6541505942768708</v>
      </c>
    </row>
    <row r="37" spans="1:21" ht="15" customHeight="1">
      <c r="A37" s="22">
        <v>29</v>
      </c>
      <c r="B37" s="32">
        <v>29</v>
      </c>
      <c r="C37" s="33">
        <f t="shared" si="10"/>
        <v>4.18296508541971</v>
      </c>
      <c r="D37" s="33">
        <f t="shared" si="10"/>
        <v>3.327656372675847</v>
      </c>
      <c r="E37" s="33">
        <f t="shared" si="10"/>
        <v>2.9340299079194665</v>
      </c>
      <c r="F37" s="33">
        <f t="shared" si="10"/>
        <v>2.7013982162316097</v>
      </c>
      <c r="G37" s="33">
        <f t="shared" si="10"/>
        <v>2.5453843477407645</v>
      </c>
      <c r="H37" s="33">
        <f t="shared" si="10"/>
        <v>2.432436474464339</v>
      </c>
      <c r="I37" s="33">
        <f t="shared" si="10"/>
        <v>2.3463400111722876</v>
      </c>
      <c r="J37" s="33">
        <f t="shared" si="10"/>
        <v>2.2782487008043972</v>
      </c>
      <c r="K37" s="33">
        <f t="shared" si="10"/>
        <v>2.2228761054066126</v>
      </c>
      <c r="L37" s="33">
        <f t="shared" si="10"/>
        <v>2.1768471469840733</v>
      </c>
      <c r="M37" s="33">
        <f t="shared" si="11"/>
        <v>2.1044925802016223</v>
      </c>
      <c r="N37" s="33">
        <f t="shared" si="11"/>
        <v>2.027459089504191</v>
      </c>
      <c r="O37" s="33">
        <f t="shared" si="11"/>
        <v>1.9446204646555998</v>
      </c>
      <c r="P37" s="33">
        <f t="shared" si="11"/>
        <v>1.9005312879016856</v>
      </c>
      <c r="Q37" s="33">
        <f t="shared" si="11"/>
        <v>1.854292719372097</v>
      </c>
      <c r="R37" s="33">
        <f t="shared" si="11"/>
        <v>1.8055246187032026</v>
      </c>
      <c r="S37" s="33">
        <f t="shared" si="11"/>
        <v>1.7537047369842185</v>
      </c>
      <c r="T37" s="33">
        <f t="shared" si="11"/>
        <v>1.6981083206246694</v>
      </c>
      <c r="U37" s="33">
        <f t="shared" si="11"/>
        <v>1.6377192935124185</v>
      </c>
    </row>
    <row r="38" spans="2:21" ht="1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ht="15" customHeight="1">
      <c r="A39" s="22">
        <v>30</v>
      </c>
      <c r="B39" s="32">
        <v>30</v>
      </c>
      <c r="C39" s="33">
        <f aca="true" t="shared" si="12" ref="C39:L43">FINV($A$1,C$1,$A39)</f>
        <v>4.170885858911788</v>
      </c>
      <c r="D39" s="33">
        <f t="shared" si="12"/>
        <v>3.3158329415527987</v>
      </c>
      <c r="E39" s="33">
        <f t="shared" si="12"/>
        <v>2.9222775310699944</v>
      </c>
      <c r="F39" s="33">
        <f t="shared" si="12"/>
        <v>2.6896316285274224</v>
      </c>
      <c r="G39" s="33">
        <f t="shared" si="12"/>
        <v>2.533553811190359</v>
      </c>
      <c r="H39" s="33">
        <f t="shared" si="12"/>
        <v>2.420520672785642</v>
      </c>
      <c r="I39" s="33">
        <f t="shared" si="12"/>
        <v>2.334346049792657</v>
      </c>
      <c r="J39" s="33">
        <f t="shared" si="12"/>
        <v>2.266162368869118</v>
      </c>
      <c r="K39" s="33">
        <f t="shared" si="12"/>
        <v>2.2106974029156845</v>
      </c>
      <c r="L39" s="33">
        <f t="shared" si="12"/>
        <v>2.164579626651175</v>
      </c>
      <c r="M39" s="33">
        <f aca="true" t="shared" si="13" ref="M39:U43">FINV($A$1,M$1,$A39)</f>
        <v>2.092065187753178</v>
      </c>
      <c r="N39" s="33">
        <f t="shared" si="13"/>
        <v>2.0148043233803037</v>
      </c>
      <c r="O39" s="33">
        <f t="shared" si="13"/>
        <v>1.931653059727978</v>
      </c>
      <c r="P39" s="33">
        <f t="shared" si="13"/>
        <v>1.8873613782943721</v>
      </c>
      <c r="Q39" s="33">
        <f t="shared" si="13"/>
        <v>1.8408705670935888</v>
      </c>
      <c r="R39" s="33">
        <f t="shared" si="13"/>
        <v>1.7917898276209598</v>
      </c>
      <c r="S39" s="33">
        <f t="shared" si="13"/>
        <v>1.73957204196995</v>
      </c>
      <c r="T39" s="33">
        <f t="shared" si="13"/>
        <v>1.6834533766996174</v>
      </c>
      <c r="U39" s="33">
        <f t="shared" si="13"/>
        <v>1.62234314871057</v>
      </c>
    </row>
    <row r="40" spans="1:21" ht="15" customHeight="1">
      <c r="A40" s="22">
        <v>40</v>
      </c>
      <c r="B40" s="32">
        <v>40</v>
      </c>
      <c r="C40" s="33">
        <f t="shared" si="12"/>
        <v>4.0847396576282335</v>
      </c>
      <c r="D40" s="33">
        <f t="shared" si="12"/>
        <v>3.2317331033482333</v>
      </c>
      <c r="E40" s="33">
        <f t="shared" si="12"/>
        <v>2.838746127054037</v>
      </c>
      <c r="F40" s="33">
        <f t="shared" si="12"/>
        <v>2.6059723268190282</v>
      </c>
      <c r="G40" s="33">
        <f t="shared" si="12"/>
        <v>2.4494681838405086</v>
      </c>
      <c r="H40" s="33">
        <f t="shared" si="12"/>
        <v>2.3358524003924686</v>
      </c>
      <c r="I40" s="33">
        <f t="shared" si="12"/>
        <v>2.2490240780825843</v>
      </c>
      <c r="J40" s="33">
        <f t="shared" si="12"/>
        <v>2.1801724869874306</v>
      </c>
      <c r="K40" s="33">
        <f t="shared" si="12"/>
        <v>2.1240289527213463</v>
      </c>
      <c r="L40" s="33">
        <f t="shared" si="12"/>
        <v>2.07725037171258</v>
      </c>
      <c r="M40" s="33">
        <f t="shared" si="13"/>
        <v>2.0034605086038937</v>
      </c>
      <c r="N40" s="33">
        <f t="shared" si="13"/>
        <v>1.9244623672420857</v>
      </c>
      <c r="O40" s="33">
        <f t="shared" si="13"/>
        <v>1.8388597311513877</v>
      </c>
      <c r="P40" s="33">
        <f t="shared" si="13"/>
        <v>1.7929373541392124</v>
      </c>
      <c r="Q40" s="33">
        <f t="shared" si="13"/>
        <v>1.7444321542825492</v>
      </c>
      <c r="R40" s="33">
        <f t="shared" si="13"/>
        <v>1.6927970136748627</v>
      </c>
      <c r="S40" s="33">
        <f t="shared" si="13"/>
        <v>1.6372521116636563</v>
      </c>
      <c r="T40" s="33">
        <f t="shared" si="13"/>
        <v>1.576609065523371</v>
      </c>
      <c r="U40" s="33">
        <f t="shared" si="13"/>
        <v>1.5089902660747612</v>
      </c>
    </row>
    <row r="41" spans="1:21" ht="15" customHeight="1">
      <c r="A41" s="22">
        <v>60</v>
      </c>
      <c r="B41" s="32">
        <v>60</v>
      </c>
      <c r="C41" s="33">
        <f t="shared" si="12"/>
        <v>4.001194042757561</v>
      </c>
      <c r="D41" s="33">
        <f t="shared" si="12"/>
        <v>3.15041148724049</v>
      </c>
      <c r="E41" s="33">
        <f t="shared" si="12"/>
        <v>2.758078210263193</v>
      </c>
      <c r="F41" s="33">
        <f t="shared" si="12"/>
        <v>2.5252120394725353</v>
      </c>
      <c r="G41" s="33">
        <f t="shared" si="12"/>
        <v>2.3682673599978443</v>
      </c>
      <c r="H41" s="33">
        <f t="shared" si="12"/>
        <v>2.254054720651766</v>
      </c>
      <c r="I41" s="33">
        <f t="shared" si="12"/>
        <v>2.166540724601873</v>
      </c>
      <c r="J41" s="33">
        <f t="shared" si="12"/>
        <v>2.096967932629923</v>
      </c>
      <c r="K41" s="33">
        <f t="shared" si="12"/>
        <v>2.0400960920596845</v>
      </c>
      <c r="L41" s="33">
        <f t="shared" si="12"/>
        <v>1.992592757460443</v>
      </c>
      <c r="M41" s="33">
        <f t="shared" si="13"/>
        <v>1.9173960197349516</v>
      </c>
      <c r="N41" s="33">
        <f t="shared" si="13"/>
        <v>1.8364367804224457</v>
      </c>
      <c r="O41" s="33">
        <f t="shared" si="13"/>
        <v>1.7479848679613497</v>
      </c>
      <c r="P41" s="33">
        <f t="shared" si="13"/>
        <v>1.7001156038531917</v>
      </c>
      <c r="Q41" s="33">
        <f t="shared" si="13"/>
        <v>1.6491412679897621</v>
      </c>
      <c r="R41" s="33">
        <f t="shared" si="13"/>
        <v>1.5942731579343672</v>
      </c>
      <c r="S41" s="33">
        <f t="shared" si="13"/>
        <v>1.5343140091772511</v>
      </c>
      <c r="T41" s="33">
        <f t="shared" si="13"/>
        <v>1.467267196630928</v>
      </c>
      <c r="U41" s="33">
        <f t="shared" si="13"/>
        <v>1.3893792782937453</v>
      </c>
    </row>
    <row r="42" spans="1:21" ht="15" customHeight="1">
      <c r="A42" s="22">
        <v>120</v>
      </c>
      <c r="B42" s="32">
        <v>120</v>
      </c>
      <c r="C42" s="33">
        <f t="shared" si="12"/>
        <v>3.9201211166073335</v>
      </c>
      <c r="D42" s="33">
        <f t="shared" si="12"/>
        <v>3.0717757226739195</v>
      </c>
      <c r="E42" s="33">
        <f t="shared" si="12"/>
        <v>2.680167199287098</v>
      </c>
      <c r="F42" s="33">
        <f t="shared" si="12"/>
        <v>2.447237079650222</v>
      </c>
      <c r="G42" s="33">
        <f t="shared" si="12"/>
        <v>2.2898518636793597</v>
      </c>
      <c r="H42" s="33">
        <f t="shared" si="12"/>
        <v>2.1750068412984547</v>
      </c>
      <c r="I42" s="33">
        <f t="shared" si="12"/>
        <v>2.0867716443717654</v>
      </c>
      <c r="J42" s="33">
        <f t="shared" si="12"/>
        <v>2.0164279135315155</v>
      </c>
      <c r="K42" s="33">
        <f t="shared" si="12"/>
        <v>1.9587638178109046</v>
      </c>
      <c r="L42" s="33">
        <f t="shared" si="12"/>
        <v>1.910461122633933</v>
      </c>
      <c r="M42" s="33">
        <f t="shared" si="13"/>
        <v>1.8336940854624117</v>
      </c>
      <c r="N42" s="33">
        <f t="shared" si="13"/>
        <v>1.7504966365322616</v>
      </c>
      <c r="O42" s="33">
        <f t="shared" si="13"/>
        <v>1.6586803042173415</v>
      </c>
      <c r="P42" s="33">
        <f t="shared" si="13"/>
        <v>1.6084378273717448</v>
      </c>
      <c r="Q42" s="33">
        <f t="shared" si="13"/>
        <v>1.554342432541489</v>
      </c>
      <c r="R42" s="33">
        <f t="shared" si="13"/>
        <v>1.4952021842873364</v>
      </c>
      <c r="S42" s="33">
        <f t="shared" si="13"/>
        <v>1.4290133520944437</v>
      </c>
      <c r="T42" s="33">
        <f t="shared" si="13"/>
        <v>1.351886602662944</v>
      </c>
      <c r="U42" s="33">
        <f t="shared" si="13"/>
        <v>1.253997794492534</v>
      </c>
    </row>
    <row r="43" spans="1:21" s="35" customFormat="1" ht="15" customHeight="1">
      <c r="A43" s="35">
        <v>99999</v>
      </c>
      <c r="B43" s="36" t="s">
        <v>18</v>
      </c>
      <c r="C43" s="37">
        <f t="shared" si="12"/>
        <v>3.8415493008869817</v>
      </c>
      <c r="D43" s="37">
        <f t="shared" si="12"/>
        <v>2.995818704221165</v>
      </c>
      <c r="E43" s="37">
        <f t="shared" si="12"/>
        <v>2.604998883271037</v>
      </c>
      <c r="F43" s="37">
        <f t="shared" si="12"/>
        <v>2.3720190256426577</v>
      </c>
      <c r="G43" s="37">
        <f t="shared" si="12"/>
        <v>2.2141861677482666</v>
      </c>
      <c r="H43" s="37">
        <f t="shared" si="12"/>
        <v>2.0986874460504623</v>
      </c>
      <c r="I43" s="37">
        <f t="shared" si="12"/>
        <v>2.009684862969152</v>
      </c>
      <c r="J43" s="37">
        <f t="shared" si="12"/>
        <v>1.9385062444143841</v>
      </c>
      <c r="K43" s="37">
        <f t="shared" si="12"/>
        <v>1.8799788392698247</v>
      </c>
      <c r="L43" s="37">
        <f t="shared" si="12"/>
        <v>1.8307986238141893</v>
      </c>
      <c r="M43" s="37">
        <f t="shared" si="13"/>
        <v>1.752269440657983</v>
      </c>
      <c r="N43" s="37">
        <f t="shared" si="13"/>
        <v>1.6664856161696662</v>
      </c>
      <c r="O43" s="37">
        <f t="shared" si="13"/>
        <v>1.570626295688271</v>
      </c>
      <c r="P43" s="37">
        <f t="shared" si="13"/>
        <v>1.5174030920661608</v>
      </c>
      <c r="Q43" s="37">
        <f t="shared" si="13"/>
        <v>1.4592131947210873</v>
      </c>
      <c r="R43" s="37">
        <f t="shared" si="13"/>
        <v>1.3940857357397363</v>
      </c>
      <c r="S43" s="37">
        <f t="shared" si="13"/>
        <v>1.3181713498511272</v>
      </c>
      <c r="T43" s="37">
        <f t="shared" si="13"/>
        <v>1.221569068121653</v>
      </c>
      <c r="U43" s="37">
        <v>1</v>
      </c>
    </row>
  </sheetData>
  <printOptions horizontalCentered="1"/>
  <pageMargins left="0.7" right="0.7" top="1" bottom="1" header="0.5" footer="0.5"/>
  <pageSetup horizontalDpi="300" verticalDpi="300" orientation="portrait" r:id="rId2"/>
  <headerFooter alignWithMargins="0">
    <oddFooter>&amp;R&amp;9Appendix E: Tables - 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B2">
      <pane xSplit="1" ySplit="2" topLeftCell="C4" activePane="bottomRight" state="frozen"/>
      <selection pane="topLeft" activeCell="J3" sqref="J3"/>
      <selection pane="topRight" activeCell="J3" sqref="J3"/>
      <selection pane="bottomLeft" activeCell="J3" sqref="J3"/>
      <selection pane="bottomRight" activeCell="J3" sqref="J3"/>
    </sheetView>
  </sheetViews>
  <sheetFormatPr defaultColWidth="9.140625" defaultRowHeight="12.75"/>
  <cols>
    <col min="1" max="1" width="0" style="22" hidden="1" customWidth="1"/>
    <col min="2" max="2" width="4.421875" style="26" customWidth="1"/>
    <col min="3" max="3" width="4.8515625" style="24" customWidth="1"/>
    <col min="4" max="4" width="4.140625" style="24" customWidth="1"/>
    <col min="5" max="6" width="4.00390625" style="24" customWidth="1"/>
    <col min="7" max="9" width="4.140625" style="24" customWidth="1"/>
    <col min="10" max="10" width="4.00390625" style="24" customWidth="1"/>
    <col min="11" max="12" width="4.140625" style="24" customWidth="1"/>
    <col min="13" max="13" width="4.00390625" style="24" customWidth="1"/>
    <col min="14" max="19" width="4.140625" style="24" customWidth="1"/>
    <col min="20" max="21" width="4.57421875" style="24" customWidth="1"/>
    <col min="22" max="16384" width="9.140625" style="22" customWidth="1"/>
  </cols>
  <sheetData>
    <row r="1" spans="1:21" ht="9" hidden="1">
      <c r="A1" s="21">
        <v>0.025</v>
      </c>
      <c r="B1" s="23"/>
      <c r="C1" s="24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  <c r="K1" s="24">
        <v>9</v>
      </c>
      <c r="L1" s="24">
        <v>10</v>
      </c>
      <c r="M1" s="24">
        <v>12</v>
      </c>
      <c r="N1" s="24">
        <v>15</v>
      </c>
      <c r="O1" s="24">
        <v>20</v>
      </c>
      <c r="P1" s="24">
        <v>24</v>
      </c>
      <c r="Q1" s="24">
        <v>30</v>
      </c>
      <c r="R1" s="24">
        <v>40</v>
      </c>
      <c r="S1" s="24">
        <v>60</v>
      </c>
      <c r="T1" s="24">
        <v>120</v>
      </c>
      <c r="U1" s="24">
        <v>99999</v>
      </c>
    </row>
    <row r="2" spans="2:21" s="9" customFormat="1" ht="24.75" customHeight="1">
      <c r="B2" s="17" t="s">
        <v>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9"/>
    </row>
    <row r="3" spans="1:21" s="28" customFormat="1" ht="22.5">
      <c r="A3" s="27"/>
      <c r="B3" s="34" t="s">
        <v>24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12</v>
      </c>
      <c r="N3" s="30">
        <v>15</v>
      </c>
      <c r="O3" s="30">
        <v>20</v>
      </c>
      <c r="P3" s="30">
        <v>24</v>
      </c>
      <c r="Q3" s="30">
        <v>30</v>
      </c>
      <c r="R3" s="30">
        <v>40</v>
      </c>
      <c r="S3" s="30">
        <v>60</v>
      </c>
      <c r="T3" s="30">
        <v>120</v>
      </c>
      <c r="U3" s="31" t="s">
        <v>18</v>
      </c>
    </row>
    <row r="4" spans="1:21" ht="15" customHeight="1">
      <c r="A4" s="22">
        <v>1</v>
      </c>
      <c r="B4" s="32">
        <v>1</v>
      </c>
      <c r="C4" s="44">
        <f aca="true" t="shared" si="0" ref="C4:L7">FINV($A$1,C$1,$A4)</f>
        <v>647.7930583059788</v>
      </c>
      <c r="D4" s="44">
        <f t="shared" si="0"/>
        <v>799.4822226464748</v>
      </c>
      <c r="E4" s="44">
        <f t="shared" si="0"/>
        <v>864.1509339213371</v>
      </c>
      <c r="F4" s="44">
        <f t="shared" si="0"/>
        <v>899.5993994176388</v>
      </c>
      <c r="G4" s="44">
        <f t="shared" si="0"/>
        <v>921.8347258865833</v>
      </c>
      <c r="H4" s="44">
        <f t="shared" si="0"/>
        <v>937.1142368763685</v>
      </c>
      <c r="I4" s="44">
        <f t="shared" si="0"/>
        <v>948.2027962803841</v>
      </c>
      <c r="J4" s="44">
        <f t="shared" si="0"/>
        <v>956.6429071128368</v>
      </c>
      <c r="K4" s="44">
        <f t="shared" si="0"/>
        <v>963.2785804569721</v>
      </c>
      <c r="L4" s="44">
        <f t="shared" si="0"/>
        <v>968.6336852610111</v>
      </c>
      <c r="M4" s="44">
        <f aca="true" t="shared" si="1" ref="M4:U7">FINV($A$1,M$1,$A4)</f>
        <v>976.7245501279831</v>
      </c>
      <c r="N4" s="44">
        <f t="shared" si="1"/>
        <v>984.8736226558685</v>
      </c>
      <c r="O4" s="44">
        <f t="shared" si="1"/>
        <v>993.0809028446674</v>
      </c>
      <c r="P4" s="44">
        <f t="shared" si="1"/>
        <v>997.2718544304371</v>
      </c>
      <c r="Q4" s="44">
        <f t="shared" si="1"/>
        <v>1001.4045983552933</v>
      </c>
      <c r="R4" s="44">
        <f t="shared" si="1"/>
        <v>1005.5955499410629</v>
      </c>
      <c r="S4" s="44">
        <f t="shared" si="1"/>
        <v>1009.7865015268326</v>
      </c>
      <c r="T4" s="44">
        <f t="shared" si="1"/>
        <v>1014.0356607735157</v>
      </c>
      <c r="U4" s="44">
        <f t="shared" si="1"/>
        <v>1018.2557161897421</v>
      </c>
    </row>
    <row r="5" spans="1:21" ht="15" customHeight="1">
      <c r="A5" s="22">
        <v>2</v>
      </c>
      <c r="B5" s="32">
        <v>2</v>
      </c>
      <c r="C5" s="39">
        <f t="shared" si="0"/>
        <v>38.506186683662236</v>
      </c>
      <c r="D5" s="39">
        <f t="shared" si="0"/>
        <v>39.000042306724936</v>
      </c>
      <c r="E5" s="39">
        <f t="shared" si="0"/>
        <v>39.16557034244761</v>
      </c>
      <c r="F5" s="39">
        <f t="shared" si="0"/>
        <v>39.248334360308945</v>
      </c>
      <c r="G5" s="39">
        <f t="shared" si="0"/>
        <v>39.298356568906456</v>
      </c>
      <c r="H5" s="39">
        <f t="shared" si="0"/>
        <v>39.33109837817028</v>
      </c>
      <c r="I5" s="39">
        <f t="shared" si="0"/>
        <v>39.35565473511815</v>
      </c>
      <c r="J5" s="39">
        <f t="shared" si="0"/>
        <v>39.372935134451836</v>
      </c>
      <c r="K5" s="39">
        <f t="shared" si="0"/>
        <v>39.38657755497843</v>
      </c>
      <c r="L5" s="39">
        <f t="shared" si="0"/>
        <v>39.39840098610148</v>
      </c>
      <c r="M5" s="39">
        <f t="shared" si="1"/>
        <v>39.41477189073339</v>
      </c>
      <c r="N5" s="39">
        <f t="shared" si="1"/>
        <v>39.431142795365304</v>
      </c>
      <c r="O5" s="39">
        <f t="shared" si="1"/>
        <v>39.44751369999722</v>
      </c>
      <c r="P5" s="39">
        <f t="shared" si="1"/>
        <v>39.456608647014946</v>
      </c>
      <c r="Q5" s="39">
        <f t="shared" si="1"/>
        <v>39.4647940993309</v>
      </c>
      <c r="R5" s="39">
        <f t="shared" si="1"/>
        <v>39.47297955164686</v>
      </c>
      <c r="S5" s="39">
        <f t="shared" si="1"/>
        <v>39.481165003962815</v>
      </c>
      <c r="T5" s="39">
        <f t="shared" si="1"/>
        <v>39.48935045627877</v>
      </c>
      <c r="U5" s="39">
        <f t="shared" si="1"/>
        <v>39.49753590859473</v>
      </c>
    </row>
    <row r="6" spans="1:21" ht="15" customHeight="1">
      <c r="A6" s="22">
        <v>3</v>
      </c>
      <c r="B6" s="32">
        <v>3</v>
      </c>
      <c r="C6" s="39">
        <f t="shared" si="0"/>
        <v>17.443426258978434</v>
      </c>
      <c r="D6" s="39">
        <f t="shared" si="0"/>
        <v>16.044168660300784</v>
      </c>
      <c r="E6" s="39">
        <f t="shared" si="0"/>
        <v>15.439127309946343</v>
      </c>
      <c r="F6" s="39">
        <f t="shared" si="0"/>
        <v>15.101022654562257</v>
      </c>
      <c r="G6" s="39">
        <f t="shared" si="0"/>
        <v>14.884790289215744</v>
      </c>
      <c r="H6" s="39">
        <f t="shared" si="0"/>
        <v>14.73472366342321</v>
      </c>
      <c r="I6" s="39">
        <f t="shared" si="0"/>
        <v>14.624447430833243</v>
      </c>
      <c r="J6" s="39">
        <f t="shared" si="0"/>
        <v>14.53986442356836</v>
      </c>
      <c r="K6" s="39">
        <f t="shared" si="0"/>
        <v>14.47301656298805</v>
      </c>
      <c r="L6" s="39">
        <f t="shared" si="0"/>
        <v>14.418901628232561</v>
      </c>
      <c r="M6" s="39">
        <f t="shared" si="1"/>
        <v>14.336592357722111</v>
      </c>
      <c r="N6" s="39">
        <f t="shared" si="1"/>
        <v>14.252691471483558</v>
      </c>
      <c r="O6" s="39">
        <f t="shared" si="1"/>
        <v>14.167426343192346</v>
      </c>
      <c r="P6" s="39">
        <f t="shared" si="1"/>
        <v>14.124225344858132</v>
      </c>
      <c r="Q6" s="39">
        <f t="shared" si="1"/>
        <v>14.080569599173032</v>
      </c>
      <c r="R6" s="39">
        <f t="shared" si="1"/>
        <v>14.036459106137045</v>
      </c>
      <c r="S6" s="39">
        <f t="shared" si="1"/>
        <v>13.992121239425614</v>
      </c>
      <c r="T6" s="39">
        <f t="shared" si="1"/>
        <v>13.947328625363298</v>
      </c>
      <c r="U6" s="39">
        <f t="shared" si="1"/>
        <v>13.902081263950095</v>
      </c>
    </row>
    <row r="7" spans="1:21" ht="15" customHeight="1">
      <c r="A7" s="22">
        <v>4</v>
      </c>
      <c r="B7" s="32">
        <v>4</v>
      </c>
      <c r="C7" s="39">
        <f t="shared" si="0"/>
        <v>12.217924449942075</v>
      </c>
      <c r="D7" s="39">
        <f t="shared" si="0"/>
        <v>10.649046089383774</v>
      </c>
      <c r="E7" s="39">
        <f t="shared" si="0"/>
        <v>9.979203241528012</v>
      </c>
      <c r="F7" s="39">
        <f t="shared" si="0"/>
        <v>9.604491424397565</v>
      </c>
      <c r="G7" s="39">
        <f t="shared" si="0"/>
        <v>9.364498509967234</v>
      </c>
      <c r="H7" s="39">
        <f t="shared" si="0"/>
        <v>9.197265171678737</v>
      </c>
      <c r="I7" s="39">
        <f t="shared" si="0"/>
        <v>9.074142326426227</v>
      </c>
      <c r="J7" s="39">
        <f t="shared" si="0"/>
        <v>8.979554877441842</v>
      </c>
      <c r="K7" s="39">
        <f t="shared" si="0"/>
        <v>8.904635251383297</v>
      </c>
      <c r="L7" s="39">
        <f t="shared" si="0"/>
        <v>8.843926480039954</v>
      </c>
      <c r="M7" s="39">
        <f t="shared" si="1"/>
        <v>8.751158020459116</v>
      </c>
      <c r="N7" s="39">
        <f t="shared" si="1"/>
        <v>8.656570571474731</v>
      </c>
      <c r="O7" s="39">
        <f t="shared" si="1"/>
        <v>8.559936759411357</v>
      </c>
      <c r="P7" s="39">
        <f t="shared" si="1"/>
        <v>8.51082404551562</v>
      </c>
      <c r="Q7" s="39">
        <f t="shared" si="1"/>
        <v>8.461256584268995</v>
      </c>
      <c r="R7" s="39">
        <f t="shared" si="1"/>
        <v>8.411120688833762</v>
      </c>
      <c r="S7" s="39">
        <f t="shared" si="1"/>
        <v>8.360416359209921</v>
      </c>
      <c r="T7" s="39">
        <f t="shared" si="1"/>
        <v>8.309143595397472</v>
      </c>
      <c r="U7" s="39">
        <f t="shared" si="1"/>
        <v>8.257416084234137</v>
      </c>
    </row>
    <row r="8" spans="2:21" ht="15" customHeight="1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15" customHeight="1">
      <c r="A9" s="22">
        <v>5</v>
      </c>
      <c r="B9" s="32">
        <v>5</v>
      </c>
      <c r="C9" s="42">
        <f aca="true" t="shared" si="2" ref="C9:L13">FINV($A$1,C$1,$A9)</f>
        <v>10.006942829932086</v>
      </c>
      <c r="D9" s="42">
        <f t="shared" si="2"/>
        <v>8.433630682702642</v>
      </c>
      <c r="E9" s="42">
        <f t="shared" si="2"/>
        <v>7.763560461171437</v>
      </c>
      <c r="F9" s="42">
        <f t="shared" si="2"/>
        <v>7.387882305920357</v>
      </c>
      <c r="G9" s="42">
        <f t="shared" si="2"/>
        <v>7.146354619180784</v>
      </c>
      <c r="H9" s="42">
        <f t="shared" si="2"/>
        <v>6.977700195420766</v>
      </c>
      <c r="I9" s="42">
        <f t="shared" si="2"/>
        <v>6.853042577859014</v>
      </c>
      <c r="J9" s="42">
        <f t="shared" si="2"/>
        <v>6.757204573659692</v>
      </c>
      <c r="K9" s="42">
        <f t="shared" si="2"/>
        <v>6.681034392386209</v>
      </c>
      <c r="L9" s="42">
        <f t="shared" si="2"/>
        <v>6.61918875266565</v>
      </c>
      <c r="M9" s="42">
        <f aca="true" t="shared" si="3" ref="M9:U13">FINV($A$1,M$1,$A9)</f>
        <v>6.524544460262405</v>
      </c>
      <c r="N9" s="42">
        <f t="shared" si="3"/>
        <v>6.427740117942449</v>
      </c>
      <c r="O9" s="42">
        <f t="shared" si="3"/>
        <v>6.328548352030339</v>
      </c>
      <c r="P9" s="42">
        <f t="shared" si="3"/>
        <v>6.27801455266308</v>
      </c>
      <c r="Q9" s="42">
        <f t="shared" si="3"/>
        <v>6.226855475688353</v>
      </c>
      <c r="R9" s="42">
        <f t="shared" si="3"/>
        <v>6.175071121106157</v>
      </c>
      <c r="S9" s="42">
        <f t="shared" si="3"/>
        <v>6.1225478020787705</v>
      </c>
      <c r="T9" s="42">
        <f t="shared" si="3"/>
        <v>6.069285518606193</v>
      </c>
      <c r="U9" s="42">
        <f t="shared" si="3"/>
        <v>6.015397957526147</v>
      </c>
    </row>
    <row r="10" spans="1:21" ht="15" customHeight="1">
      <c r="A10" s="22">
        <v>6</v>
      </c>
      <c r="B10" s="32">
        <v>6</v>
      </c>
      <c r="C10" s="42">
        <f t="shared" si="2"/>
        <v>8.813117347017396</v>
      </c>
      <c r="D10" s="42">
        <f t="shared" si="2"/>
        <v>7.259870926645817</v>
      </c>
      <c r="E10" s="42">
        <f t="shared" si="2"/>
        <v>6.59878196529462</v>
      </c>
      <c r="F10" s="42">
        <f t="shared" si="2"/>
        <v>6.227139692782657</v>
      </c>
      <c r="G10" s="42">
        <f t="shared" si="2"/>
        <v>5.987544682284351</v>
      </c>
      <c r="H10" s="42">
        <f t="shared" si="2"/>
        <v>5.819742909807246</v>
      </c>
      <c r="I10" s="42">
        <f t="shared" si="2"/>
        <v>5.69548319617752</v>
      </c>
      <c r="J10" s="42">
        <f t="shared" si="2"/>
        <v>5.5996451919781975</v>
      </c>
      <c r="K10" s="42">
        <f t="shared" si="2"/>
        <v>5.523418167285854</v>
      </c>
      <c r="L10" s="42">
        <f t="shared" si="2"/>
        <v>5.461345153889852</v>
      </c>
      <c r="M10" s="42">
        <f t="shared" si="3"/>
        <v>5.36624611413572</v>
      </c>
      <c r="N10" s="42">
        <f t="shared" si="3"/>
        <v>5.2686459639517125</v>
      </c>
      <c r="O10" s="42">
        <f t="shared" si="3"/>
        <v>5.1684025947906775</v>
      </c>
      <c r="P10" s="42">
        <f t="shared" si="3"/>
        <v>5.11721509610652</v>
      </c>
      <c r="Q10" s="42">
        <f t="shared" si="3"/>
        <v>5.065203367848881</v>
      </c>
      <c r="R10" s="42">
        <f t="shared" si="3"/>
        <v>5.012452675146051</v>
      </c>
      <c r="S10" s="42">
        <f t="shared" si="3"/>
        <v>4.95890617457917</v>
      </c>
      <c r="T10" s="42">
        <f t="shared" si="3"/>
        <v>4.9044501793105155</v>
      </c>
      <c r="U10" s="42">
        <f t="shared" si="3"/>
        <v>4.849141532758949</v>
      </c>
    </row>
    <row r="11" spans="1:21" ht="15" customHeight="1">
      <c r="A11" s="22">
        <v>7</v>
      </c>
      <c r="B11" s="32">
        <v>7</v>
      </c>
      <c r="C11" s="42">
        <f t="shared" si="2"/>
        <v>8.072674972936511</v>
      </c>
      <c r="D11" s="42">
        <f t="shared" si="2"/>
        <v>6.541540642501786</v>
      </c>
      <c r="E11" s="42">
        <f t="shared" si="2"/>
        <v>5.8898308452626225</v>
      </c>
      <c r="F11" s="42">
        <f t="shared" si="2"/>
        <v>5.522593937712372</v>
      </c>
      <c r="G11" s="42">
        <f t="shared" si="2"/>
        <v>5.285244242259068</v>
      </c>
      <c r="H11" s="42">
        <f t="shared" si="2"/>
        <v>5.118579338159179</v>
      </c>
      <c r="I11" s="42">
        <f t="shared" si="2"/>
        <v>4.994888058718061</v>
      </c>
      <c r="J11" s="42">
        <f t="shared" si="2"/>
        <v>4.899334271613043</v>
      </c>
      <c r="K11" s="42">
        <f t="shared" si="2"/>
        <v>4.823220933758421</v>
      </c>
      <c r="L11" s="42">
        <f t="shared" si="2"/>
        <v>4.761119498652988</v>
      </c>
      <c r="M11" s="42">
        <f t="shared" si="3"/>
        <v>4.6658215069328435</v>
      </c>
      <c r="N11" s="42">
        <f t="shared" si="3"/>
        <v>4.56779503110738</v>
      </c>
      <c r="O11" s="42">
        <f t="shared" si="3"/>
        <v>4.466755854082294</v>
      </c>
      <c r="P11" s="42">
        <f t="shared" si="3"/>
        <v>4.414999921209528</v>
      </c>
      <c r="Q11" s="42">
        <f t="shared" si="3"/>
        <v>4.36239133705385</v>
      </c>
      <c r="R11" s="42">
        <f t="shared" si="3"/>
        <v>4.3088732581963995</v>
      </c>
      <c r="S11" s="42">
        <f t="shared" si="3"/>
        <v>4.254388841218315</v>
      </c>
      <c r="T11" s="42">
        <f t="shared" si="3"/>
        <v>4.198909664410166</v>
      </c>
      <c r="U11" s="42">
        <f t="shared" si="3"/>
        <v>4.142407306062523</v>
      </c>
    </row>
    <row r="12" spans="1:21" ht="15" customHeight="1">
      <c r="A12" s="22">
        <v>8</v>
      </c>
      <c r="B12" s="32">
        <v>8</v>
      </c>
      <c r="C12" s="42">
        <f t="shared" si="2"/>
        <v>7.570861271233298</v>
      </c>
      <c r="D12" s="42">
        <f t="shared" si="2"/>
        <v>6.059451607143274</v>
      </c>
      <c r="E12" s="42">
        <f t="shared" si="2"/>
        <v>5.415984105638927</v>
      </c>
      <c r="F12" s="42">
        <f t="shared" si="2"/>
        <v>5.052640972280642</v>
      </c>
      <c r="G12" s="42">
        <f t="shared" si="2"/>
        <v>4.817280796487466</v>
      </c>
      <c r="H12" s="42">
        <f t="shared" si="2"/>
        <v>4.651695917345933</v>
      </c>
      <c r="I12" s="42">
        <f t="shared" si="2"/>
        <v>4.528544650383992</v>
      </c>
      <c r="J12" s="42">
        <f t="shared" si="2"/>
        <v>4.433275080373278</v>
      </c>
      <c r="K12" s="42">
        <f t="shared" si="2"/>
        <v>4.357218585937517</v>
      </c>
      <c r="L12" s="42">
        <f t="shared" si="2"/>
        <v>4.295117150832084</v>
      </c>
      <c r="M12" s="42">
        <f t="shared" si="3"/>
        <v>4.199677050564787</v>
      </c>
      <c r="N12" s="42">
        <f t="shared" si="3"/>
        <v>4.101224249097868</v>
      </c>
      <c r="O12" s="42">
        <f t="shared" si="3"/>
        <v>3.999446107627591</v>
      </c>
      <c r="P12" s="42">
        <f t="shared" si="3"/>
        <v>3.9472070056945086</v>
      </c>
      <c r="Q12" s="42">
        <f t="shared" si="3"/>
        <v>3.8940015656407923</v>
      </c>
      <c r="R12" s="42">
        <f t="shared" si="3"/>
        <v>3.8397729440475814</v>
      </c>
      <c r="S12" s="42">
        <f t="shared" si="3"/>
        <v>3.784435875786585</v>
      </c>
      <c r="T12" s="42">
        <f t="shared" si="3"/>
        <v>3.7279335174389416</v>
      </c>
      <c r="U12" s="42">
        <f t="shared" si="3"/>
        <v>3.6702374472952215</v>
      </c>
    </row>
    <row r="13" spans="1:21" ht="15" customHeight="1">
      <c r="A13" s="22">
        <v>9</v>
      </c>
      <c r="B13" s="32">
        <v>9</v>
      </c>
      <c r="C13" s="42">
        <f t="shared" si="2"/>
        <v>7.209280283859698</v>
      </c>
      <c r="D13" s="42">
        <f t="shared" si="2"/>
        <v>5.714696271752473</v>
      </c>
      <c r="E13" s="42">
        <f t="shared" si="2"/>
        <v>5.078106823930284</v>
      </c>
      <c r="F13" s="42">
        <f t="shared" si="2"/>
        <v>4.718060608865926</v>
      </c>
      <c r="G13" s="42">
        <f t="shared" si="2"/>
        <v>4.484405735638575</v>
      </c>
      <c r="H13" s="42">
        <f t="shared" si="2"/>
        <v>4.319730351198814</v>
      </c>
      <c r="I13" s="42">
        <f t="shared" si="2"/>
        <v>4.19703383158776</v>
      </c>
      <c r="J13" s="42">
        <f t="shared" si="2"/>
        <v>4.101963213543058</v>
      </c>
      <c r="K13" s="42">
        <f t="shared" si="2"/>
        <v>4.0259919842355885</v>
      </c>
      <c r="L13" s="42">
        <f t="shared" si="2"/>
        <v>3.9638621274207253</v>
      </c>
      <c r="M13" s="42">
        <f t="shared" si="3"/>
        <v>3.868223075187416</v>
      </c>
      <c r="N13" s="42">
        <f t="shared" si="3"/>
        <v>3.7693439480790403</v>
      </c>
      <c r="O13" s="42">
        <f t="shared" si="3"/>
        <v>3.6669121072918642</v>
      </c>
      <c r="P13" s="42">
        <f t="shared" si="3"/>
        <v>3.614189836298465</v>
      </c>
      <c r="Q13" s="42">
        <f t="shared" si="3"/>
        <v>3.5604159620561404</v>
      </c>
      <c r="R13" s="42">
        <f t="shared" si="3"/>
        <v>3.5054767977271695</v>
      </c>
      <c r="S13" s="42">
        <f t="shared" si="3"/>
        <v>3.449301289037976</v>
      </c>
      <c r="T13" s="42">
        <f t="shared" si="3"/>
        <v>3.3917899600055534</v>
      </c>
      <c r="U13" s="42">
        <f t="shared" si="3"/>
        <v>3.3329285997751867</v>
      </c>
    </row>
    <row r="14" spans="2:21" ht="15" customHeight="1">
      <c r="B14" s="3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5" customHeight="1">
      <c r="A15" s="22">
        <v>10</v>
      </c>
      <c r="B15" s="32">
        <v>10</v>
      </c>
      <c r="C15" s="42">
        <f aca="true" t="shared" si="4" ref="C15:L19">FINV($A$1,C$1,$A15)</f>
        <v>6.936716090422124</v>
      </c>
      <c r="D15" s="42">
        <f t="shared" si="4"/>
        <v>5.456399776448961</v>
      </c>
      <c r="E15" s="42">
        <f t="shared" si="4"/>
        <v>4.825608357350575</v>
      </c>
      <c r="F15" s="42">
        <f t="shared" si="4"/>
        <v>4.468347469810396</v>
      </c>
      <c r="G15" s="42">
        <f t="shared" si="4"/>
        <v>4.236085260345135</v>
      </c>
      <c r="H15" s="42">
        <f t="shared" si="4"/>
        <v>4.072120418641134</v>
      </c>
      <c r="I15" s="42">
        <f t="shared" si="4"/>
        <v>3.9498218029621057</v>
      </c>
      <c r="J15" s="42">
        <f t="shared" si="4"/>
        <v>3.8548932934645563</v>
      </c>
      <c r="K15" s="42">
        <f t="shared" si="4"/>
        <v>3.778950485866517</v>
      </c>
      <c r="L15" s="42">
        <f t="shared" si="4"/>
        <v>3.7167922073422233</v>
      </c>
      <c r="M15" s="42">
        <f aca="true" t="shared" si="5" ref="M15:U19">FINV($A$1,M$1,$A15)</f>
        <v>3.620954203142901</v>
      </c>
      <c r="N15" s="42">
        <f t="shared" si="5"/>
        <v>3.5216771721024998</v>
      </c>
      <c r="O15" s="42">
        <f t="shared" si="5"/>
        <v>3.4185347885795636</v>
      </c>
      <c r="P15" s="42">
        <f t="shared" si="5"/>
        <v>3.3653577702352777</v>
      </c>
      <c r="Q15" s="42">
        <f t="shared" si="5"/>
        <v>3.3110154618043453</v>
      </c>
      <c r="R15" s="42">
        <f t="shared" si="5"/>
        <v>3.2553941764490446</v>
      </c>
      <c r="S15" s="42">
        <f t="shared" si="5"/>
        <v>3.1984086490410846</v>
      </c>
      <c r="T15" s="42">
        <f t="shared" si="5"/>
        <v>3.139916771033313</v>
      </c>
      <c r="U15" s="42">
        <f t="shared" si="5"/>
        <v>3.0798616990068695</v>
      </c>
    </row>
    <row r="16" spans="1:21" ht="15" customHeight="1">
      <c r="A16" s="22">
        <v>11</v>
      </c>
      <c r="B16" s="32">
        <v>11</v>
      </c>
      <c r="C16" s="42">
        <f t="shared" si="4"/>
        <v>6.724121703882702</v>
      </c>
      <c r="D16" s="42">
        <f t="shared" si="4"/>
        <v>5.255884616417461</v>
      </c>
      <c r="E16" s="42">
        <f t="shared" si="4"/>
        <v>4.630010153050534</v>
      </c>
      <c r="F16" s="42">
        <f t="shared" si="4"/>
        <v>4.275079845683649</v>
      </c>
      <c r="G16" s="42">
        <f t="shared" si="4"/>
        <v>4.044011348014465</v>
      </c>
      <c r="H16" s="42">
        <f t="shared" si="4"/>
        <v>3.8806433622085024</v>
      </c>
      <c r="I16" s="42">
        <f t="shared" si="4"/>
        <v>3.758628963623778</v>
      </c>
      <c r="J16" s="42">
        <f t="shared" si="4"/>
        <v>3.66381414096395</v>
      </c>
      <c r="K16" s="42">
        <f t="shared" si="4"/>
        <v>3.587899755075341</v>
      </c>
      <c r="L16" s="42">
        <f t="shared" si="4"/>
        <v>3.5256704222774715</v>
      </c>
      <c r="M16" s="42">
        <f t="shared" si="5"/>
        <v>3.429619255257421</v>
      </c>
      <c r="N16" s="42">
        <f t="shared" si="5"/>
        <v>3.3299443202849943</v>
      </c>
      <c r="O16" s="42">
        <f t="shared" si="5"/>
        <v>3.226148237445159</v>
      </c>
      <c r="P16" s="42">
        <f t="shared" si="5"/>
        <v>3.1725164717499865</v>
      </c>
      <c r="Q16" s="42">
        <f t="shared" si="5"/>
        <v>3.117619939985161</v>
      </c>
      <c r="R16" s="42">
        <f t="shared" si="5"/>
        <v>3.061330744458246</v>
      </c>
      <c r="S16" s="42">
        <f t="shared" si="5"/>
        <v>3.0035351983315195</v>
      </c>
      <c r="T16" s="42">
        <f t="shared" si="5"/>
        <v>2.9440769822031143</v>
      </c>
      <c r="U16" s="42">
        <f t="shared" si="5"/>
        <v>2.8828708309447393</v>
      </c>
    </row>
    <row r="17" spans="1:21" ht="15" customHeight="1">
      <c r="A17" s="22">
        <v>12</v>
      </c>
      <c r="B17" s="32">
        <v>12</v>
      </c>
      <c r="C17" s="42">
        <f t="shared" si="4"/>
        <v>6.55376197755686</v>
      </c>
      <c r="D17" s="42">
        <f t="shared" si="4"/>
        <v>5.0958703923242865</v>
      </c>
      <c r="E17" s="42">
        <f t="shared" si="4"/>
        <v>4.47420234195306</v>
      </c>
      <c r="F17" s="42">
        <f t="shared" si="4"/>
        <v>4.121204710827442</v>
      </c>
      <c r="G17" s="42">
        <f t="shared" si="4"/>
        <v>3.8911309729883214</v>
      </c>
      <c r="H17" s="42">
        <f t="shared" si="4"/>
        <v>3.728302999661537</v>
      </c>
      <c r="I17" s="42">
        <f t="shared" si="4"/>
        <v>3.6065159747522557</v>
      </c>
      <c r="J17" s="42">
        <f t="shared" si="4"/>
        <v>3.511786417220719</v>
      </c>
      <c r="K17" s="42">
        <f t="shared" si="4"/>
        <v>3.4358436096226797</v>
      </c>
      <c r="L17" s="42">
        <f t="shared" si="4"/>
        <v>3.373543222551234</v>
      </c>
      <c r="M17" s="42">
        <f t="shared" si="5"/>
        <v>3.2772788927104557</v>
      </c>
      <c r="N17" s="42">
        <f t="shared" si="5"/>
        <v>3.177206053806003</v>
      </c>
      <c r="O17" s="42">
        <f t="shared" si="5"/>
        <v>3.0727704825039837</v>
      </c>
      <c r="P17" s="42">
        <f t="shared" si="5"/>
        <v>3.0187123911673552</v>
      </c>
      <c r="Q17" s="42">
        <f t="shared" si="5"/>
        <v>2.963275846923352</v>
      </c>
      <c r="R17" s="42">
        <f t="shared" si="5"/>
        <v>2.906347162934253</v>
      </c>
      <c r="S17" s="42">
        <f t="shared" si="5"/>
        <v>2.8477700197981903</v>
      </c>
      <c r="T17" s="42">
        <f t="shared" si="5"/>
        <v>2.7873596764038666</v>
      </c>
      <c r="U17" s="42">
        <f t="shared" si="5"/>
        <v>2.7250024459135602</v>
      </c>
    </row>
    <row r="18" spans="1:21" ht="15" customHeight="1">
      <c r="A18" s="22">
        <v>13</v>
      </c>
      <c r="B18" s="32">
        <v>13</v>
      </c>
      <c r="C18" s="42">
        <f t="shared" si="4"/>
        <v>6.414268227672437</v>
      </c>
      <c r="D18" s="42">
        <f t="shared" si="4"/>
        <v>4.96527263749158</v>
      </c>
      <c r="E18" s="42">
        <f t="shared" si="4"/>
        <v>4.347185722508584</v>
      </c>
      <c r="F18" s="42">
        <f t="shared" si="4"/>
        <v>3.9958933939487906</v>
      </c>
      <c r="G18" s="42">
        <f t="shared" si="4"/>
        <v>3.7666723073925823</v>
      </c>
      <c r="H18" s="42">
        <f t="shared" si="4"/>
        <v>3.6042564488525386</v>
      </c>
      <c r="I18" s="42">
        <f t="shared" si="4"/>
        <v>3.4826683759092703</v>
      </c>
      <c r="J18" s="42">
        <f t="shared" si="4"/>
        <v>3.3879814509418793</v>
      </c>
      <c r="K18" s="42">
        <f t="shared" si="4"/>
        <v>3.31203864334384</v>
      </c>
      <c r="L18" s="42">
        <f t="shared" si="4"/>
        <v>3.249667201998818</v>
      </c>
      <c r="M18" s="42">
        <f t="shared" si="5"/>
        <v>3.1531754984825966</v>
      </c>
      <c r="N18" s="42">
        <f t="shared" si="5"/>
        <v>3.0527189665008336</v>
      </c>
      <c r="O18" s="42">
        <f t="shared" si="5"/>
        <v>2.9476723284460604</v>
      </c>
      <c r="P18" s="42">
        <f t="shared" si="5"/>
        <v>2.893187911467976</v>
      </c>
      <c r="Q18" s="42">
        <f t="shared" si="5"/>
        <v>2.837253987308941</v>
      </c>
      <c r="R18" s="42">
        <f t="shared" si="5"/>
        <v>2.7797000257123727</v>
      </c>
      <c r="S18" s="42">
        <f t="shared" si="5"/>
        <v>2.720355496421689</v>
      </c>
      <c r="T18" s="42">
        <f t="shared" si="5"/>
        <v>2.6590214474708773</v>
      </c>
      <c r="U18" s="42">
        <f t="shared" si="5"/>
        <v>2.59554155945807</v>
      </c>
    </row>
    <row r="19" spans="1:21" ht="15" customHeight="1">
      <c r="A19" s="22">
        <v>14</v>
      </c>
      <c r="B19" s="32">
        <v>14</v>
      </c>
      <c r="C19" s="42">
        <f t="shared" si="4"/>
        <v>6.297909749264363</v>
      </c>
      <c r="D19" s="42">
        <f t="shared" si="4"/>
        <v>4.856701707467437</v>
      </c>
      <c r="E19" s="42">
        <f t="shared" si="4"/>
        <v>4.241712758812355</v>
      </c>
      <c r="F19" s="42">
        <f t="shared" si="4"/>
        <v>3.8919267808523728</v>
      </c>
      <c r="G19" s="42">
        <f t="shared" si="4"/>
        <v>3.6634162370319245</v>
      </c>
      <c r="H19" s="42">
        <f t="shared" si="4"/>
        <v>3.501355649859761</v>
      </c>
      <c r="I19" s="42">
        <f t="shared" si="4"/>
        <v>3.379938107173075</v>
      </c>
      <c r="J19" s="42">
        <f t="shared" si="4"/>
        <v>3.2852938147698296</v>
      </c>
      <c r="K19" s="42">
        <f t="shared" si="4"/>
        <v>3.2092941637529293</v>
      </c>
      <c r="L19" s="42">
        <f t="shared" si="4"/>
        <v>3.1468516681343317</v>
      </c>
      <c r="M19" s="42">
        <f t="shared" si="5"/>
        <v>3.0501610126520973</v>
      </c>
      <c r="N19" s="42">
        <f t="shared" si="5"/>
        <v>2.949320787593024</v>
      </c>
      <c r="O19" s="42">
        <f t="shared" si="5"/>
        <v>2.8436915044949274</v>
      </c>
      <c r="P19" s="42">
        <f t="shared" si="5"/>
        <v>2.788809183584817</v>
      </c>
      <c r="Q19" s="42">
        <f t="shared" si="5"/>
        <v>2.73237787951075</v>
      </c>
      <c r="R19" s="42">
        <f t="shared" si="5"/>
        <v>2.6742270620161435</v>
      </c>
      <c r="S19" s="42">
        <f t="shared" si="5"/>
        <v>2.6141577791349846</v>
      </c>
      <c r="T19" s="42">
        <f t="shared" si="5"/>
        <v>2.551928446337115</v>
      </c>
      <c r="U19" s="42">
        <f t="shared" si="5"/>
        <v>2.4873259008018067</v>
      </c>
    </row>
    <row r="20" spans="2:21" ht="15" customHeight="1">
      <c r="B20" s="3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5" customHeight="1">
      <c r="A21" s="22">
        <v>15</v>
      </c>
      <c r="B21" s="32">
        <v>15</v>
      </c>
      <c r="C21" s="42">
        <f aca="true" t="shared" si="6" ref="C21:L25">FINV($A$1,C$1,$A21)</f>
        <v>6.1995137912163045</v>
      </c>
      <c r="D21" s="42">
        <f t="shared" si="6"/>
        <v>4.765041694554384</v>
      </c>
      <c r="E21" s="42">
        <f t="shared" si="6"/>
        <v>4.152809651714051</v>
      </c>
      <c r="F21" s="42">
        <f t="shared" si="6"/>
        <v>3.804274228969007</v>
      </c>
      <c r="G21" s="42">
        <f t="shared" si="6"/>
        <v>3.576417384465458</v>
      </c>
      <c r="H21" s="42">
        <f t="shared" si="6"/>
        <v>3.4146694360970287</v>
      </c>
      <c r="I21" s="42">
        <f t="shared" si="6"/>
        <v>3.2933655802480644</v>
      </c>
      <c r="J21" s="42">
        <f t="shared" si="6"/>
        <v>3.198735498699534</v>
      </c>
      <c r="K21" s="42">
        <f t="shared" si="6"/>
        <v>3.1227074259732035</v>
      </c>
      <c r="L21" s="42">
        <f t="shared" si="6"/>
        <v>3.06019387608103</v>
      </c>
      <c r="M21" s="42">
        <f aca="true" t="shared" si="7" ref="M21:U25">FINV($A$1,M$1,$A21)</f>
        <v>2.963275846923352</v>
      </c>
      <c r="N21" s="42">
        <f t="shared" si="7"/>
        <v>2.862094561351114</v>
      </c>
      <c r="O21" s="42">
        <f t="shared" si="7"/>
        <v>2.7558968440644094</v>
      </c>
      <c r="P21" s="42">
        <f t="shared" si="7"/>
        <v>2.700645040931704</v>
      </c>
      <c r="Q21" s="42">
        <f t="shared" si="7"/>
        <v>2.64373056779732</v>
      </c>
      <c r="R21" s="42">
        <f t="shared" si="7"/>
        <v>2.5850113161141053</v>
      </c>
      <c r="S21" s="42">
        <f t="shared" si="7"/>
        <v>2.5242314904971863</v>
      </c>
      <c r="T21" s="42">
        <f t="shared" si="7"/>
        <v>2.461121084706974</v>
      </c>
      <c r="U21" s="42">
        <f t="shared" si="7"/>
        <v>2.3954243033585954</v>
      </c>
    </row>
    <row r="22" spans="1:21" ht="15" customHeight="1">
      <c r="A22" s="22">
        <v>16</v>
      </c>
      <c r="B22" s="32">
        <v>16</v>
      </c>
      <c r="C22" s="42">
        <f t="shared" si="6"/>
        <v>6.115101314208005</v>
      </c>
      <c r="D22" s="42">
        <f t="shared" si="6"/>
        <v>4.68668304165476</v>
      </c>
      <c r="E22" s="42">
        <f t="shared" si="6"/>
        <v>4.076810000697151</v>
      </c>
      <c r="F22" s="42">
        <f t="shared" si="6"/>
        <v>3.7294114463293226</v>
      </c>
      <c r="G22" s="42">
        <f t="shared" si="6"/>
        <v>3.502123036014382</v>
      </c>
      <c r="H22" s="42">
        <f t="shared" si="6"/>
        <v>3.3406308830308262</v>
      </c>
      <c r="I22" s="42">
        <f t="shared" si="6"/>
        <v>3.2194407140195835</v>
      </c>
      <c r="J22" s="42">
        <f t="shared" si="6"/>
        <v>3.1248248433257686</v>
      </c>
      <c r="K22" s="42">
        <f t="shared" si="6"/>
        <v>3.0487541380352923</v>
      </c>
      <c r="L22" s="42">
        <f t="shared" si="6"/>
        <v>2.9861553230148274</v>
      </c>
      <c r="M22" s="42">
        <f t="shared" si="7"/>
        <v>2.889052552745852</v>
      </c>
      <c r="N22" s="42">
        <f t="shared" si="7"/>
        <v>2.787515995805734</v>
      </c>
      <c r="O22" s="42">
        <f t="shared" si="7"/>
        <v>2.680792476894567</v>
      </c>
      <c r="P22" s="42">
        <f t="shared" si="7"/>
        <v>2.625171191539266</v>
      </c>
      <c r="Q22" s="42">
        <f t="shared" si="7"/>
        <v>2.567816181908711</v>
      </c>
      <c r="R22" s="42">
        <f t="shared" si="7"/>
        <v>2.508528496036888</v>
      </c>
      <c r="S22" s="42">
        <f t="shared" si="7"/>
        <v>2.4470665493936394</v>
      </c>
      <c r="T22" s="42">
        <f t="shared" si="7"/>
        <v>2.383110597747873</v>
      </c>
      <c r="U22" s="42">
        <f t="shared" si="7"/>
        <v>2.3163551077232114</v>
      </c>
    </row>
    <row r="23" spans="1:21" ht="15" customHeight="1">
      <c r="A23" s="22">
        <v>17</v>
      </c>
      <c r="B23" s="32">
        <v>17</v>
      </c>
      <c r="C23" s="42">
        <f t="shared" si="6"/>
        <v>6.0420006775530055</v>
      </c>
      <c r="D23" s="42">
        <f t="shared" si="6"/>
        <v>4.618868842953816</v>
      </c>
      <c r="E23" s="42">
        <f t="shared" si="6"/>
        <v>4.011155851912918</v>
      </c>
      <c r="F23" s="42">
        <f t="shared" si="6"/>
        <v>3.6647520573751535</v>
      </c>
      <c r="G23" s="42">
        <f t="shared" si="6"/>
        <v>3.4379468161205295</v>
      </c>
      <c r="H23" s="42">
        <f t="shared" si="6"/>
        <v>3.276682036812417</v>
      </c>
      <c r="I23" s="42">
        <f t="shared" si="6"/>
        <v>3.1555771329294657</v>
      </c>
      <c r="J23" s="42">
        <f t="shared" si="6"/>
        <v>3.060975473090366</v>
      </c>
      <c r="K23" s="42">
        <f t="shared" si="6"/>
        <v>2.984862135235744</v>
      </c>
      <c r="L23" s="42">
        <f t="shared" si="6"/>
        <v>2.9221922659417032</v>
      </c>
      <c r="M23" s="42">
        <f t="shared" si="7"/>
        <v>2.824890543706715</v>
      </c>
      <c r="N23" s="42">
        <f t="shared" si="7"/>
        <v>2.723027137108147</v>
      </c>
      <c r="O23" s="42">
        <f t="shared" si="7"/>
        <v>2.6157991328545904</v>
      </c>
      <c r="P23" s="42">
        <f t="shared" si="7"/>
        <v>2.5598296815587673</v>
      </c>
      <c r="Q23" s="42">
        <f t="shared" si="7"/>
        <v>2.5020412408593984</v>
      </c>
      <c r="R23" s="42">
        <f t="shared" si="7"/>
        <v>2.442227753363113</v>
      </c>
      <c r="S23" s="42">
        <f t="shared" si="7"/>
        <v>2.3801050019756076</v>
      </c>
      <c r="T23" s="42">
        <f t="shared" si="7"/>
        <v>2.3153248207563593</v>
      </c>
      <c r="U23" s="42">
        <f t="shared" si="7"/>
        <v>2.247517727482773</v>
      </c>
    </row>
    <row r="24" spans="1:21" ht="15" customHeight="1">
      <c r="A24" s="22">
        <v>18</v>
      </c>
      <c r="B24" s="32">
        <v>18</v>
      </c>
      <c r="C24" s="42">
        <f t="shared" si="6"/>
        <v>5.9780518313345965</v>
      </c>
      <c r="D24" s="42">
        <f t="shared" si="6"/>
        <v>4.5596664222102845</v>
      </c>
      <c r="E24" s="42">
        <f t="shared" si="6"/>
        <v>3.953857685701223</v>
      </c>
      <c r="F24" s="42">
        <f t="shared" si="6"/>
        <v>3.6083349641558016</v>
      </c>
      <c r="G24" s="42">
        <f t="shared" si="6"/>
        <v>3.381970259397349</v>
      </c>
      <c r="H24" s="42">
        <f t="shared" si="6"/>
        <v>3.2209186429099645</v>
      </c>
      <c r="I24" s="42">
        <f t="shared" si="6"/>
        <v>3.099870582445874</v>
      </c>
      <c r="J24" s="42">
        <f t="shared" si="6"/>
        <v>3.005268922606774</v>
      </c>
      <c r="K24" s="42">
        <f t="shared" si="6"/>
        <v>2.9291129521880066</v>
      </c>
      <c r="L24" s="42">
        <f t="shared" si="6"/>
        <v>2.8663720286203898</v>
      </c>
      <c r="M24" s="42">
        <f t="shared" si="7"/>
        <v>2.768885565274104</v>
      </c>
      <c r="N24" s="42">
        <f t="shared" si="7"/>
        <v>2.666723730726517</v>
      </c>
      <c r="O24" s="42">
        <f t="shared" si="7"/>
        <v>2.5590054519852856</v>
      </c>
      <c r="P24" s="42">
        <f t="shared" si="7"/>
        <v>2.5027020456036553</v>
      </c>
      <c r="Q24" s="42">
        <f t="shared" si="7"/>
        <v>2.444508595544903</v>
      </c>
      <c r="R24" s="42">
        <f t="shared" si="7"/>
        <v>2.3841835172788706</v>
      </c>
      <c r="S24" s="42">
        <f t="shared" si="7"/>
        <v>2.321421277429181</v>
      </c>
      <c r="T24" s="42">
        <f t="shared" si="7"/>
        <v>2.2558381829185237</v>
      </c>
      <c r="U24" s="42">
        <f t="shared" si="7"/>
        <v>2.1870079081054428</v>
      </c>
    </row>
    <row r="25" spans="1:21" ht="15" customHeight="1">
      <c r="A25" s="22">
        <v>19</v>
      </c>
      <c r="B25" s="32">
        <v>19</v>
      </c>
      <c r="C25" s="42">
        <f t="shared" si="6"/>
        <v>5.921606316405814</v>
      </c>
      <c r="D25" s="42">
        <f t="shared" si="6"/>
        <v>4.507512585405493</v>
      </c>
      <c r="E25" s="42">
        <f t="shared" si="6"/>
        <v>3.9034375731716864</v>
      </c>
      <c r="F25" s="42">
        <f t="shared" si="6"/>
        <v>3.558710659490316</v>
      </c>
      <c r="G25" s="42">
        <f t="shared" si="6"/>
        <v>3.3327154369544587</v>
      </c>
      <c r="H25" s="42">
        <f t="shared" si="6"/>
        <v>3.171848561578372</v>
      </c>
      <c r="I25" s="42">
        <f t="shared" si="6"/>
        <v>3.0508715553878574</v>
      </c>
      <c r="J25" s="42">
        <f t="shared" si="6"/>
        <v>2.9562556846940424</v>
      </c>
      <c r="K25" s="42">
        <f t="shared" si="6"/>
        <v>2.8800570817111293</v>
      </c>
      <c r="L25" s="42">
        <f t="shared" si="6"/>
        <v>2.8172451038699364</v>
      </c>
      <c r="M25" s="42">
        <f t="shared" si="7"/>
        <v>2.719573899412353</v>
      </c>
      <c r="N25" s="42">
        <f t="shared" si="7"/>
        <v>2.6171136369157466</v>
      </c>
      <c r="O25" s="42">
        <f t="shared" si="7"/>
        <v>2.508940610823629</v>
      </c>
      <c r="P25" s="42">
        <f t="shared" si="7"/>
        <v>2.452324565638264</v>
      </c>
      <c r="Q25" s="42">
        <f t="shared" si="7"/>
        <v>2.3937332116474863</v>
      </c>
      <c r="R25" s="42">
        <f t="shared" si="7"/>
        <v>2.332924964321137</v>
      </c>
      <c r="S25" s="42">
        <f t="shared" si="7"/>
        <v>2.2695516577186936</v>
      </c>
      <c r="T25" s="42">
        <f t="shared" si="7"/>
        <v>2.203194071626058</v>
      </c>
      <c r="U25" s="42">
        <f t="shared" si="7"/>
        <v>2.1333548261281976</v>
      </c>
    </row>
    <row r="26" spans="2:21" ht="15" customHeight="1">
      <c r="B26" s="3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15" customHeight="1">
      <c r="A27" s="22">
        <v>20</v>
      </c>
      <c r="B27" s="32">
        <v>20</v>
      </c>
      <c r="C27" s="42">
        <f aca="true" t="shared" si="8" ref="C27:L31">FINV($A$1,C$1,$A27)</f>
        <v>5.8714704209705815</v>
      </c>
      <c r="D27" s="42">
        <f t="shared" si="8"/>
        <v>4.461242042452795</v>
      </c>
      <c r="E27" s="42">
        <f t="shared" si="8"/>
        <v>3.8587018025282305</v>
      </c>
      <c r="F27" s="42">
        <f t="shared" si="8"/>
        <v>3.5146854315826204</v>
      </c>
      <c r="G27" s="42">
        <f t="shared" si="8"/>
        <v>3.289059691269358</v>
      </c>
      <c r="H27" s="42">
        <f t="shared" si="8"/>
        <v>3.1283491352951387</v>
      </c>
      <c r="I27" s="42">
        <f t="shared" si="8"/>
        <v>3.0074147616687696</v>
      </c>
      <c r="J27" s="42">
        <f t="shared" si="8"/>
        <v>2.9127988909749547</v>
      </c>
      <c r="K27" s="42">
        <f t="shared" si="8"/>
        <v>2.8365434445731808</v>
      </c>
      <c r="L27" s="42">
        <f t="shared" si="8"/>
        <v>2.773674623313127</v>
      </c>
      <c r="M27" s="42">
        <f aca="true" t="shared" si="9" ref="M27:U31">FINV($A$1,M$1,$A27)</f>
        <v>2.6758328885989613</v>
      </c>
      <c r="N27" s="42">
        <f t="shared" si="9"/>
        <v>2.573102619862766</v>
      </c>
      <c r="O27" s="42">
        <f t="shared" si="9"/>
        <v>2.464489057274477</v>
      </c>
      <c r="P27" s="42">
        <f t="shared" si="9"/>
        <v>2.407560373285378</v>
      </c>
      <c r="Q27" s="42">
        <f t="shared" si="9"/>
        <v>2.3485995370720048</v>
      </c>
      <c r="R27" s="42">
        <f t="shared" si="9"/>
        <v>2.2873223315400537</v>
      </c>
      <c r="S27" s="42">
        <f t="shared" si="9"/>
        <v>2.2233592744669295</v>
      </c>
      <c r="T27" s="42">
        <f t="shared" si="9"/>
        <v>2.1562414076470304</v>
      </c>
      <c r="U27" s="42">
        <f t="shared" si="9"/>
        <v>2.0854216131738212</v>
      </c>
    </row>
    <row r="28" spans="1:21" ht="15" customHeight="1">
      <c r="A28" s="22">
        <v>21</v>
      </c>
      <c r="B28" s="32">
        <v>21</v>
      </c>
      <c r="C28" s="42">
        <f t="shared" si="8"/>
        <v>5.826620963489404</v>
      </c>
      <c r="D28" s="42">
        <f t="shared" si="8"/>
        <v>4.419916876940988</v>
      </c>
      <c r="E28" s="42">
        <f t="shared" si="8"/>
        <v>3.818769300778513</v>
      </c>
      <c r="F28" s="42">
        <f t="shared" si="8"/>
        <v>3.475406629149802</v>
      </c>
      <c r="G28" s="42">
        <f t="shared" si="8"/>
        <v>3.250079316785559</v>
      </c>
      <c r="H28" s="42">
        <f t="shared" si="8"/>
        <v>3.0895108693584916</v>
      </c>
      <c r="I28" s="42">
        <f t="shared" si="8"/>
        <v>2.9686333391509834</v>
      </c>
      <c r="J28" s="42">
        <f t="shared" si="8"/>
        <v>2.8740032576024532</v>
      </c>
      <c r="K28" s="42">
        <f t="shared" si="8"/>
        <v>2.7977051786365337</v>
      </c>
      <c r="L28" s="42">
        <f t="shared" si="8"/>
        <v>2.734765303102904</v>
      </c>
      <c r="M28" s="42">
        <f t="shared" si="9"/>
        <v>2.636767248986871</v>
      </c>
      <c r="N28" s="42">
        <f t="shared" si="9"/>
        <v>2.533766974011087</v>
      </c>
      <c r="O28" s="42">
        <f t="shared" si="9"/>
        <v>2.4247341912086995</v>
      </c>
      <c r="P28" s="42">
        <f t="shared" si="9"/>
        <v>2.367528395552654</v>
      </c>
      <c r="Q28" s="42">
        <f t="shared" si="9"/>
        <v>2.3082122879714007</v>
      </c>
      <c r="R28" s="42">
        <f t="shared" si="9"/>
        <v>2.246480335088563</v>
      </c>
      <c r="S28" s="42">
        <f t="shared" si="9"/>
        <v>2.181948843826831</v>
      </c>
      <c r="T28" s="42">
        <f t="shared" si="9"/>
        <v>2.1140920125617413</v>
      </c>
      <c r="U28" s="42">
        <f t="shared" si="9"/>
        <v>2.042312985395256</v>
      </c>
    </row>
    <row r="29" spans="1:21" ht="15" customHeight="1">
      <c r="A29" s="22">
        <v>22</v>
      </c>
      <c r="B29" s="32">
        <v>22</v>
      </c>
      <c r="C29" s="42">
        <f t="shared" si="8"/>
        <v>5.786318979517091</v>
      </c>
      <c r="D29" s="42">
        <f t="shared" si="8"/>
        <v>4.38276970271545</v>
      </c>
      <c r="E29" s="42">
        <f t="shared" si="8"/>
        <v>3.782886892622628</v>
      </c>
      <c r="F29" s="42">
        <f t="shared" si="8"/>
        <v>3.4401352877466707</v>
      </c>
      <c r="G29" s="42">
        <f t="shared" si="8"/>
        <v>3.2150921924767317</v>
      </c>
      <c r="H29" s="42">
        <f t="shared" si="8"/>
        <v>3.054637431887386</v>
      </c>
      <c r="I29" s="42">
        <f t="shared" si="8"/>
        <v>2.9338025342440233</v>
      </c>
      <c r="J29" s="42">
        <f t="shared" si="8"/>
        <v>2.839158241840778</v>
      </c>
      <c r="K29" s="42">
        <f t="shared" si="8"/>
        <v>2.7628175303107128</v>
      </c>
      <c r="L29" s="42">
        <f t="shared" si="8"/>
        <v>2.699806600503507</v>
      </c>
      <c r="M29" s="42">
        <f t="shared" si="9"/>
        <v>2.601652226985607</v>
      </c>
      <c r="N29" s="42">
        <f t="shared" si="9"/>
        <v>2.4984103674796643</v>
      </c>
      <c r="O29" s="42">
        <f t="shared" si="9"/>
        <v>2.388986786172609</v>
      </c>
      <c r="P29" s="42">
        <f t="shared" si="9"/>
        <v>2.3315038788496167</v>
      </c>
      <c r="Q29" s="42">
        <f t="shared" si="9"/>
        <v>2.271839605327841</v>
      </c>
      <c r="R29" s="42">
        <f t="shared" si="9"/>
        <v>2.20967422137619</v>
      </c>
      <c r="S29" s="42">
        <f t="shared" si="9"/>
        <v>2.1445956122079224</v>
      </c>
      <c r="T29" s="42">
        <f t="shared" si="9"/>
        <v>2.0760282382070727</v>
      </c>
      <c r="U29" s="42">
        <f t="shared" si="9"/>
        <v>2.003311294629384</v>
      </c>
    </row>
    <row r="30" spans="1:21" ht="15" customHeight="1">
      <c r="A30" s="22">
        <v>23</v>
      </c>
      <c r="B30" s="32">
        <v>23</v>
      </c>
      <c r="C30" s="42">
        <f t="shared" si="8"/>
        <v>5.749825504608452</v>
      </c>
      <c r="D30" s="42">
        <f t="shared" si="8"/>
        <v>4.349203663878143</v>
      </c>
      <c r="E30" s="42">
        <f t="shared" si="8"/>
        <v>3.750486143871967</v>
      </c>
      <c r="F30" s="42">
        <f t="shared" si="8"/>
        <v>3.4082745514751878</v>
      </c>
      <c r="G30" s="42">
        <f t="shared" si="8"/>
        <v>3.1834872515901225</v>
      </c>
      <c r="H30" s="42">
        <f t="shared" si="8"/>
        <v>3.0231603886932135</v>
      </c>
      <c r="I30" s="42">
        <f t="shared" si="8"/>
        <v>2.902339701904566</v>
      </c>
      <c r="J30" s="42">
        <f t="shared" si="8"/>
        <v>2.8076954095013207</v>
      </c>
      <c r="K30" s="42">
        <f t="shared" si="8"/>
        <v>2.73131206540711</v>
      </c>
      <c r="L30" s="42">
        <f t="shared" si="8"/>
        <v>2.6682442921810434</v>
      </c>
      <c r="M30" s="42">
        <f t="shared" si="9"/>
        <v>2.5699407046886336</v>
      </c>
      <c r="N30" s="42">
        <f t="shared" si="9"/>
        <v>2.466450155225175</v>
      </c>
      <c r="O30" s="42">
        <f t="shared" si="9"/>
        <v>2.3566499862681667</v>
      </c>
      <c r="P30" s="42">
        <f t="shared" si="9"/>
        <v>2.2989041781329433</v>
      </c>
      <c r="Q30" s="42">
        <f t="shared" si="9"/>
        <v>2.2389201603800757</v>
      </c>
      <c r="R30" s="42">
        <f t="shared" si="9"/>
        <v>2.1763426616416837</v>
      </c>
      <c r="S30" s="42">
        <f t="shared" si="9"/>
        <v>2.1107240399942384</v>
      </c>
      <c r="T30" s="42">
        <f t="shared" si="9"/>
        <v>2.041474544967059</v>
      </c>
      <c r="U30" s="42">
        <f t="shared" si="9"/>
        <v>1.9678267904055247</v>
      </c>
    </row>
    <row r="31" spans="1:21" ht="15" customHeight="1">
      <c r="A31" s="22">
        <v>24</v>
      </c>
      <c r="B31" s="32">
        <v>24</v>
      </c>
      <c r="C31" s="42">
        <f t="shared" si="8"/>
        <v>5.71662894799374</v>
      </c>
      <c r="D31" s="42">
        <f t="shared" si="8"/>
        <v>4.31873559136875</v>
      </c>
      <c r="E31" s="42">
        <f t="shared" si="8"/>
        <v>3.7210838854662143</v>
      </c>
      <c r="F31" s="42">
        <f t="shared" si="8"/>
        <v>3.3793554621297517</v>
      </c>
      <c r="G31" s="42">
        <f t="shared" si="8"/>
        <v>3.154809746774845</v>
      </c>
      <c r="H31" s="42">
        <f t="shared" si="8"/>
        <v>2.9945823598609422</v>
      </c>
      <c r="I31" s="42">
        <f t="shared" si="8"/>
        <v>2.8738043056364404</v>
      </c>
      <c r="J31" s="42">
        <f t="shared" si="8"/>
        <v>2.7791315915237647</v>
      </c>
      <c r="K31" s="42">
        <f t="shared" si="8"/>
        <v>2.7027056148654083</v>
      </c>
      <c r="L31" s="42">
        <f t="shared" si="8"/>
        <v>2.639595209075196</v>
      </c>
      <c r="M31" s="42">
        <f t="shared" si="9"/>
        <v>2.5411424076082767</v>
      </c>
      <c r="N31" s="42">
        <f t="shared" si="9"/>
        <v>2.4374315898967325</v>
      </c>
      <c r="O31" s="42">
        <f t="shared" si="9"/>
        <v>2.3272690441444865</v>
      </c>
      <c r="P31" s="42">
        <f t="shared" si="9"/>
        <v>2.269274546051747</v>
      </c>
      <c r="Q31" s="42">
        <f t="shared" si="9"/>
        <v>2.208977889495145</v>
      </c>
      <c r="R31" s="42">
        <f t="shared" si="9"/>
        <v>2.1460024868247274</v>
      </c>
      <c r="S31" s="42">
        <f t="shared" si="9"/>
        <v>2.079872274407535</v>
      </c>
      <c r="T31" s="42">
        <f t="shared" si="9"/>
        <v>2.0099477637813834</v>
      </c>
      <c r="U31" s="42">
        <f t="shared" si="9"/>
        <v>1.9353976199454337</v>
      </c>
    </row>
    <row r="32" spans="2:21" ht="15" customHeight="1">
      <c r="B32" s="3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5" customHeight="1">
      <c r="A33" s="22">
        <v>25</v>
      </c>
      <c r="B33" s="32">
        <v>25</v>
      </c>
      <c r="C33" s="42">
        <f aca="true" t="shared" si="10" ref="C33:L37">FINV($A$1,C$1,$A33)</f>
        <v>5.686388249159791</v>
      </c>
      <c r="D33" s="42">
        <f t="shared" si="10"/>
        <v>4.290939159545815</v>
      </c>
      <c r="E33" s="42">
        <f t="shared" si="10"/>
        <v>3.6942822134733433</v>
      </c>
      <c r="F33" s="42">
        <f t="shared" si="10"/>
        <v>3.353008537487767</v>
      </c>
      <c r="G33" s="42">
        <f t="shared" si="10"/>
        <v>3.1286901958083035</v>
      </c>
      <c r="H33" s="42">
        <f t="shared" si="10"/>
        <v>2.968548074022692</v>
      </c>
      <c r="I33" s="42">
        <f t="shared" si="10"/>
        <v>2.8477984415076207</v>
      </c>
      <c r="J33" s="42">
        <f t="shared" si="10"/>
        <v>2.75311151654023</v>
      </c>
      <c r="K33" s="42">
        <f t="shared" si="10"/>
        <v>2.676642907317728</v>
      </c>
      <c r="L33" s="42">
        <f t="shared" si="10"/>
        <v>2.6134614472539397</v>
      </c>
      <c r="M33" s="42">
        <f aca="true" t="shared" si="11" ref="M33:U37">FINV($A$1,M$1,$A33)</f>
        <v>2.5148949589492986</v>
      </c>
      <c r="N33" s="42">
        <f t="shared" si="11"/>
        <v>2.410956767562311</v>
      </c>
      <c r="O33" s="42">
        <f t="shared" si="11"/>
        <v>2.3004531612969004</v>
      </c>
      <c r="P33" s="42">
        <f t="shared" si="11"/>
        <v>2.24222418410136</v>
      </c>
      <c r="Q33" s="42">
        <f t="shared" si="11"/>
        <v>2.181621994168381</v>
      </c>
      <c r="R33" s="42">
        <f t="shared" si="11"/>
        <v>2.118262898420653</v>
      </c>
      <c r="S33" s="42">
        <f t="shared" si="11"/>
        <v>2.0516353060884285</v>
      </c>
      <c r="T33" s="42">
        <f t="shared" si="11"/>
        <v>1.9810570961453777</v>
      </c>
      <c r="U33" s="42">
        <f t="shared" si="11"/>
        <v>1.9056258793170855</v>
      </c>
    </row>
    <row r="34" spans="1:21" ht="15" customHeight="1">
      <c r="A34" s="22">
        <v>26</v>
      </c>
      <c r="B34" s="32">
        <v>26</v>
      </c>
      <c r="C34" s="42">
        <f t="shared" si="10"/>
        <v>5.658648660755716</v>
      </c>
      <c r="D34" s="42">
        <f t="shared" si="10"/>
        <v>4.265473307896173</v>
      </c>
      <c r="E34" s="42">
        <f t="shared" si="10"/>
        <v>3.6697258565254742</v>
      </c>
      <c r="F34" s="42">
        <f t="shared" si="10"/>
        <v>3.3288927170360694</v>
      </c>
      <c r="G34" s="42">
        <f t="shared" si="10"/>
        <v>3.1047733273226186</v>
      </c>
      <c r="H34" s="42">
        <f t="shared" si="10"/>
        <v>2.9447164706652984</v>
      </c>
      <c r="I34" s="42">
        <f t="shared" si="10"/>
        <v>2.823981049004942</v>
      </c>
      <c r="J34" s="42">
        <f t="shared" si="10"/>
        <v>2.729279913182836</v>
      </c>
      <c r="K34" s="42">
        <f t="shared" si="10"/>
        <v>2.6527828822509036</v>
      </c>
      <c r="L34" s="42">
        <f t="shared" si="10"/>
        <v>2.5895516841956123</v>
      </c>
      <c r="M34" s="42">
        <f t="shared" si="11"/>
        <v>2.490850192771177</v>
      </c>
      <c r="N34" s="42">
        <f t="shared" si="11"/>
        <v>2.386705943990819</v>
      </c>
      <c r="O34" s="42">
        <f t="shared" si="11"/>
        <v>2.275882593494316</v>
      </c>
      <c r="P34" s="42">
        <f t="shared" si="11"/>
        <v>2.217419137195975</v>
      </c>
      <c r="Q34" s="42">
        <f t="shared" si="11"/>
        <v>2.1565256247413345</v>
      </c>
      <c r="R34" s="42">
        <f t="shared" si="11"/>
        <v>2.0928041521983687</v>
      </c>
      <c r="S34" s="42">
        <f t="shared" si="11"/>
        <v>2.025700496233185</v>
      </c>
      <c r="T34" s="42">
        <f t="shared" si="11"/>
        <v>1.95448279782795</v>
      </c>
      <c r="U34" s="42">
        <f t="shared" si="11"/>
        <v>1.8781776134346728</v>
      </c>
    </row>
    <row r="35" spans="1:21" ht="15" customHeight="1">
      <c r="A35" s="22">
        <v>27</v>
      </c>
      <c r="B35" s="32">
        <v>27</v>
      </c>
      <c r="C35" s="42">
        <f t="shared" si="10"/>
        <v>5.6331259656872135</v>
      </c>
      <c r="D35" s="42">
        <f t="shared" si="10"/>
        <v>4.24208224103495</v>
      </c>
      <c r="E35" s="42">
        <f t="shared" si="10"/>
        <v>3.647187440947164</v>
      </c>
      <c r="F35" s="42">
        <f t="shared" si="10"/>
        <v>3.3067379945350694</v>
      </c>
      <c r="G35" s="42">
        <f t="shared" si="10"/>
        <v>3.0828033459329163</v>
      </c>
      <c r="H35" s="42">
        <f t="shared" si="10"/>
        <v>2.9228317544038873</v>
      </c>
      <c r="I35" s="42">
        <f t="shared" si="10"/>
        <v>2.8021247544529615</v>
      </c>
      <c r="J35" s="42">
        <f t="shared" si="10"/>
        <v>2.707395196921425</v>
      </c>
      <c r="K35" s="42">
        <f t="shared" si="10"/>
        <v>2.630855533425347</v>
      </c>
      <c r="L35" s="42">
        <f t="shared" si="10"/>
        <v>2.5675745973785524</v>
      </c>
      <c r="M35" s="42">
        <f t="shared" si="11"/>
        <v>2.4687523136890377</v>
      </c>
      <c r="N35" s="42">
        <f t="shared" si="11"/>
        <v>2.3644162183700246</v>
      </c>
      <c r="O35" s="42">
        <f t="shared" si="11"/>
        <v>2.2532731236424297</v>
      </c>
      <c r="P35" s="42">
        <f t="shared" si="11"/>
        <v>2.1945965045233606</v>
      </c>
      <c r="Q35" s="42">
        <f t="shared" si="11"/>
        <v>2.1334258804017736</v>
      </c>
      <c r="R35" s="42">
        <f t="shared" si="11"/>
        <v>2.06934203106357</v>
      </c>
      <c r="S35" s="42">
        <f t="shared" si="11"/>
        <v>2.0017836277475</v>
      </c>
      <c r="T35" s="42">
        <f t="shared" si="11"/>
        <v>1.9299477571621537</v>
      </c>
      <c r="U35" s="42">
        <f t="shared" si="11"/>
        <v>1.8527899214859644</v>
      </c>
    </row>
    <row r="36" spans="1:21" ht="15" customHeight="1">
      <c r="A36" s="22">
        <v>28</v>
      </c>
      <c r="B36" s="32">
        <v>28</v>
      </c>
      <c r="C36" s="42">
        <f t="shared" si="10"/>
        <v>5.6095643685694085</v>
      </c>
      <c r="D36" s="42">
        <f t="shared" si="10"/>
        <v>4.2205101635772735</v>
      </c>
      <c r="E36" s="42">
        <f t="shared" si="10"/>
        <v>3.6264111713535385</v>
      </c>
      <c r="F36" s="42">
        <f t="shared" si="10"/>
        <v>3.286316996309324</v>
      </c>
      <c r="G36" s="42">
        <f t="shared" si="10"/>
        <v>3.0625528779637534</v>
      </c>
      <c r="H36" s="42">
        <f t="shared" si="10"/>
        <v>2.9026523407083005</v>
      </c>
      <c r="I36" s="42">
        <f t="shared" si="10"/>
        <v>2.78195955161209</v>
      </c>
      <c r="J36" s="42">
        <f t="shared" si="10"/>
        <v>2.687215783225838</v>
      </c>
      <c r="K36" s="42">
        <f t="shared" si="10"/>
        <v>2.6106476980203297</v>
      </c>
      <c r="L36" s="42">
        <f t="shared" si="10"/>
        <v>2.5473099185546744</v>
      </c>
      <c r="M36" s="42">
        <f t="shared" si="11"/>
        <v>2.448373948027438</v>
      </c>
      <c r="N36" s="42">
        <f t="shared" si="11"/>
        <v>2.3438460061697697</v>
      </c>
      <c r="O36" s="42">
        <f t="shared" si="11"/>
        <v>2.232411588920513</v>
      </c>
      <c r="P36" s="42">
        <f t="shared" si="11"/>
        <v>2.173521806980716</v>
      </c>
      <c r="Q36" s="42">
        <f t="shared" si="11"/>
        <v>2.112088282046898</v>
      </c>
      <c r="R36" s="42">
        <f t="shared" si="11"/>
        <v>2.0476633721955295</v>
      </c>
      <c r="S36" s="42">
        <f t="shared" si="11"/>
        <v>1.9796502215285727</v>
      </c>
      <c r="T36" s="42">
        <f t="shared" si="11"/>
        <v>1.9072174950451881</v>
      </c>
      <c r="U36" s="42">
        <f t="shared" si="11"/>
        <v>1.829221218940802</v>
      </c>
    </row>
    <row r="37" spans="1:21" ht="15" customHeight="1">
      <c r="A37" s="22">
        <v>29</v>
      </c>
      <c r="B37" s="32">
        <v>29</v>
      </c>
      <c r="C37" s="42">
        <f t="shared" si="10"/>
        <v>5.587764917436289</v>
      </c>
      <c r="D37" s="42">
        <f t="shared" si="10"/>
        <v>4.20055812355713</v>
      </c>
      <c r="E37" s="42">
        <f t="shared" si="10"/>
        <v>3.6071980957785854</v>
      </c>
      <c r="F37" s="42">
        <f t="shared" si="10"/>
        <v>3.267444981247536</v>
      </c>
      <c r="G37" s="42">
        <f t="shared" si="10"/>
        <v>3.043822971449117</v>
      </c>
      <c r="H37" s="42">
        <f t="shared" si="10"/>
        <v>2.8839934884672402</v>
      </c>
      <c r="I37" s="42">
        <f t="shared" si="10"/>
        <v>2.763314910225745</v>
      </c>
      <c r="J37" s="42">
        <f t="shared" si="10"/>
        <v>2.668556930984778</v>
      </c>
      <c r="K37" s="42">
        <f t="shared" si="10"/>
        <v>2.591946213215124</v>
      </c>
      <c r="L37" s="42">
        <f t="shared" si="10"/>
        <v>2.528580012040038</v>
      </c>
      <c r="M37" s="42">
        <f t="shared" si="11"/>
        <v>2.4295232492477226</v>
      </c>
      <c r="N37" s="42">
        <f t="shared" si="11"/>
        <v>2.324817671706114</v>
      </c>
      <c r="O37" s="42">
        <f t="shared" si="11"/>
        <v>2.2130990373625536</v>
      </c>
      <c r="P37" s="42">
        <f t="shared" si="11"/>
        <v>2.1540103034567437</v>
      </c>
      <c r="Q37" s="42">
        <f t="shared" si="11"/>
        <v>2.092313877710694</v>
      </c>
      <c r="R37" s="42">
        <f t="shared" si="11"/>
        <v>2.0275621182008763</v>
      </c>
      <c r="S37" s="42">
        <f t="shared" si="11"/>
        <v>1.9591155364651058</v>
      </c>
      <c r="T37" s="42">
        <f t="shared" si="11"/>
        <v>1.886100164938398</v>
      </c>
      <c r="U37" s="42">
        <f t="shared" si="11"/>
        <v>1.80727965926053</v>
      </c>
    </row>
    <row r="38" spans="2:21" ht="15" customHeight="1">
      <c r="B38" s="3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5" customHeight="1">
      <c r="A39" s="22">
        <v>30</v>
      </c>
      <c r="B39" s="32">
        <v>30</v>
      </c>
      <c r="C39" s="42">
        <f aca="true" t="shared" si="12" ref="C39:L43">FINV($A$1,C$1,$A39)</f>
        <v>5.567528660321841</v>
      </c>
      <c r="D39" s="42">
        <f t="shared" si="12"/>
        <v>4.182055590717937</v>
      </c>
      <c r="E39" s="42">
        <f t="shared" si="12"/>
        <v>3.5893492622562917</v>
      </c>
      <c r="F39" s="42">
        <f t="shared" si="12"/>
        <v>3.249922997383692</v>
      </c>
      <c r="G39" s="42">
        <f t="shared" si="12"/>
        <v>3.0264715178418555</v>
      </c>
      <c r="H39" s="42">
        <f t="shared" si="12"/>
        <v>2.8666988782788394</v>
      </c>
      <c r="I39" s="42">
        <f t="shared" si="12"/>
        <v>2.746020300037344</v>
      </c>
      <c r="J39" s="42">
        <f t="shared" si="12"/>
        <v>2.651262320796377</v>
      </c>
      <c r="K39" s="42">
        <f t="shared" si="12"/>
        <v>2.5746089704625774</v>
      </c>
      <c r="L39" s="42">
        <f t="shared" si="12"/>
        <v>2.511185925868631</v>
      </c>
      <c r="M39" s="42">
        <f aca="true" t="shared" si="13" ref="M39:U43">FINV($A$1,M$1,$A39)</f>
        <v>2.4120367925206665</v>
      </c>
      <c r="N39" s="42">
        <f t="shared" si="13"/>
        <v>2.307153579295118</v>
      </c>
      <c r="O39" s="42">
        <f t="shared" si="13"/>
        <v>2.195157833284611</v>
      </c>
      <c r="P39" s="42">
        <f t="shared" si="13"/>
        <v>2.135877252840146</v>
      </c>
      <c r="Q39" s="42">
        <f t="shared" si="13"/>
        <v>2.0739463479912956</v>
      </c>
      <c r="R39" s="42">
        <f t="shared" si="13"/>
        <v>2.0088748442503856</v>
      </c>
      <c r="S39" s="42">
        <f t="shared" si="13"/>
        <v>1.9400090423005167</v>
      </c>
      <c r="T39" s="42">
        <f t="shared" si="13"/>
        <v>1.8664181311578432</v>
      </c>
      <c r="U39" s="42">
        <f t="shared" si="13"/>
        <v>1.7867947121885663</v>
      </c>
    </row>
    <row r="40" spans="1:21" ht="15" customHeight="1">
      <c r="A40" s="22">
        <v>40</v>
      </c>
      <c r="B40" s="32">
        <v>40</v>
      </c>
      <c r="C40" s="42">
        <f t="shared" si="12"/>
        <v>5.42394218427944</v>
      </c>
      <c r="D40" s="42">
        <f t="shared" si="12"/>
        <v>4.051003088534344</v>
      </c>
      <c r="E40" s="42">
        <f t="shared" si="12"/>
        <v>3.4632705592230195</v>
      </c>
      <c r="F40" s="42">
        <f t="shared" si="12"/>
        <v>3.126118031104852</v>
      </c>
      <c r="G40" s="42">
        <f t="shared" si="12"/>
        <v>2.9037181548119406</v>
      </c>
      <c r="H40" s="42">
        <f t="shared" si="12"/>
        <v>2.7443860517450958</v>
      </c>
      <c r="I40" s="42">
        <f t="shared" si="12"/>
        <v>2.6237785277771764</v>
      </c>
      <c r="J40" s="42">
        <f t="shared" si="12"/>
        <v>2.528864229134342</v>
      </c>
      <c r="K40" s="42">
        <f t="shared" si="12"/>
        <v>2.4519408725609537</v>
      </c>
      <c r="L40" s="42">
        <f t="shared" si="12"/>
        <v>2.388162556599127</v>
      </c>
      <c r="M40" s="42">
        <f t="shared" si="13"/>
        <v>2.2881607719682506</v>
      </c>
      <c r="N40" s="42">
        <f t="shared" si="13"/>
        <v>2.1819062112626852</v>
      </c>
      <c r="O40" s="42">
        <f t="shared" si="13"/>
        <v>2.0677148881986795</v>
      </c>
      <c r="P40" s="42">
        <f t="shared" si="13"/>
        <v>2.006871113735542</v>
      </c>
      <c r="Q40" s="42">
        <f t="shared" si="13"/>
        <v>1.9429151620897755</v>
      </c>
      <c r="R40" s="42">
        <f t="shared" si="13"/>
        <v>1.875200439371838</v>
      </c>
      <c r="S40" s="42">
        <f t="shared" si="13"/>
        <v>1.8027677128884534</v>
      </c>
      <c r="T40" s="42">
        <f t="shared" si="13"/>
        <v>1.7242030025954591</v>
      </c>
      <c r="U40" s="42">
        <f t="shared" si="13"/>
        <v>1.6372396771657804</v>
      </c>
    </row>
    <row r="41" spans="1:21" ht="15" customHeight="1">
      <c r="A41" s="22">
        <v>60</v>
      </c>
      <c r="B41" s="32">
        <v>60</v>
      </c>
      <c r="C41" s="42">
        <f t="shared" si="12"/>
        <v>5.285613724481664</v>
      </c>
      <c r="D41" s="42">
        <f t="shared" si="12"/>
        <v>3.9252654460142367</v>
      </c>
      <c r="E41" s="42">
        <f t="shared" si="12"/>
        <v>3.342520926707948</v>
      </c>
      <c r="F41" s="42">
        <f t="shared" si="12"/>
        <v>3.007656346198928</v>
      </c>
      <c r="G41" s="42">
        <f t="shared" si="12"/>
        <v>2.7863080731549417</v>
      </c>
      <c r="H41" s="42">
        <f t="shared" si="12"/>
        <v>2.6273738740201225</v>
      </c>
      <c r="I41" s="42">
        <f t="shared" si="12"/>
        <v>2.5067947717616335</v>
      </c>
      <c r="J41" s="42">
        <f t="shared" si="12"/>
        <v>2.4116673102980712</v>
      </c>
      <c r="K41" s="42">
        <f t="shared" si="12"/>
        <v>2.334402893211518</v>
      </c>
      <c r="L41" s="42">
        <f t="shared" si="12"/>
        <v>2.2701982516082353</v>
      </c>
      <c r="M41" s="42">
        <f t="shared" si="13"/>
        <v>2.169194601719937</v>
      </c>
      <c r="N41" s="42">
        <f t="shared" si="13"/>
        <v>2.0613057927221234</v>
      </c>
      <c r="O41" s="42">
        <f t="shared" si="13"/>
        <v>1.9444712506810902</v>
      </c>
      <c r="P41" s="42">
        <f t="shared" si="13"/>
        <v>1.8816947999766853</v>
      </c>
      <c r="Q41" s="42">
        <f t="shared" si="13"/>
        <v>1.8152022107642551</v>
      </c>
      <c r="R41" s="42">
        <f t="shared" si="13"/>
        <v>1.7440484612052387</v>
      </c>
      <c r="S41" s="42">
        <f t="shared" si="13"/>
        <v>1.666791149546043</v>
      </c>
      <c r="T41" s="42">
        <f t="shared" si="13"/>
        <v>1.5810357467671565</v>
      </c>
      <c r="U41" s="42">
        <f t="shared" si="13"/>
        <v>1.4822791882806996</v>
      </c>
    </row>
    <row r="42" spans="1:21" ht="15" customHeight="1">
      <c r="A42" s="22">
        <v>120</v>
      </c>
      <c r="B42" s="32">
        <v>120</v>
      </c>
      <c r="C42" s="42">
        <f t="shared" si="12"/>
        <v>5.152344328962499</v>
      </c>
      <c r="D42" s="42">
        <f t="shared" si="12"/>
        <v>3.804643711191602</v>
      </c>
      <c r="E42" s="42">
        <f t="shared" si="12"/>
        <v>3.2268872018903494</v>
      </c>
      <c r="F42" s="42">
        <f t="shared" si="12"/>
        <v>2.894310568990477</v>
      </c>
      <c r="G42" s="42">
        <f t="shared" si="12"/>
        <v>2.673985477485985</v>
      </c>
      <c r="H42" s="42">
        <f t="shared" si="12"/>
        <v>2.515406549719046</v>
      </c>
      <c r="I42" s="42">
        <f t="shared" si="12"/>
        <v>2.3947990257511265</v>
      </c>
      <c r="J42" s="42">
        <f t="shared" si="12"/>
        <v>2.299408663475333</v>
      </c>
      <c r="K42" s="42">
        <f t="shared" si="12"/>
        <v>2.221732131602039</v>
      </c>
      <c r="L42" s="42">
        <f t="shared" si="12"/>
        <v>2.1570087938016513</v>
      </c>
      <c r="M42" s="42">
        <f t="shared" si="13"/>
        <v>2.0548185375446337</v>
      </c>
      <c r="N42" s="42">
        <f t="shared" si="13"/>
        <v>1.944989946878195</v>
      </c>
      <c r="O42" s="42">
        <f t="shared" si="13"/>
        <v>1.8249188826757745</v>
      </c>
      <c r="P42" s="42">
        <f t="shared" si="13"/>
        <v>1.7597230339561065</v>
      </c>
      <c r="Q42" s="42">
        <f t="shared" si="13"/>
        <v>1.6899441845907859</v>
      </c>
      <c r="R42" s="42">
        <f t="shared" si="13"/>
        <v>1.6141470382535772</v>
      </c>
      <c r="S42" s="42">
        <f t="shared" si="13"/>
        <v>1.5299406186386477</v>
      </c>
      <c r="T42" s="42">
        <f t="shared" si="13"/>
        <v>1.432676199897287</v>
      </c>
      <c r="U42" s="42">
        <f t="shared" si="13"/>
        <v>1.3106085106073806</v>
      </c>
    </row>
    <row r="43" spans="1:21" s="35" customFormat="1" ht="15" customHeight="1">
      <c r="A43" s="35">
        <v>99999</v>
      </c>
      <c r="B43" s="36" t="s">
        <v>18</v>
      </c>
      <c r="C43" s="43">
        <f t="shared" si="12"/>
        <v>5.024048732593656</v>
      </c>
      <c r="D43" s="43">
        <f t="shared" si="12"/>
        <v>3.6890241972287185</v>
      </c>
      <c r="E43" s="43">
        <f t="shared" si="12"/>
        <v>3.116269908787217</v>
      </c>
      <c r="F43" s="43">
        <f t="shared" si="12"/>
        <v>2.7859528017870616</v>
      </c>
      <c r="G43" s="43">
        <f t="shared" si="12"/>
        <v>2.566622470112634</v>
      </c>
      <c r="H43" s="43">
        <f t="shared" si="12"/>
        <v>2.408356181149429</v>
      </c>
      <c r="I43" s="43">
        <f t="shared" si="12"/>
        <v>2.2876633920532186</v>
      </c>
      <c r="J43" s="43">
        <f t="shared" si="12"/>
        <v>2.1919461801189755</v>
      </c>
      <c r="K43" s="43">
        <f t="shared" si="12"/>
        <v>2.1137651629032916</v>
      </c>
      <c r="L43" s="43">
        <f t="shared" si="12"/>
        <v>2.0484449692048656</v>
      </c>
      <c r="M43" s="43">
        <f t="shared" si="13"/>
        <v>1.9448513910447218</v>
      </c>
      <c r="N43" s="43">
        <f t="shared" si="13"/>
        <v>1.83269222020499</v>
      </c>
      <c r="O43" s="43">
        <f t="shared" si="13"/>
        <v>1.7086172476865613</v>
      </c>
      <c r="P43" s="43">
        <f t="shared" si="13"/>
        <v>1.6403127744979429</v>
      </c>
      <c r="Q43" s="43">
        <f t="shared" si="13"/>
        <v>1.5661250074572308</v>
      </c>
      <c r="R43" s="43">
        <f t="shared" si="13"/>
        <v>1.4837020501090592</v>
      </c>
      <c r="S43" s="43">
        <f t="shared" si="13"/>
        <v>1.3884697835919724</v>
      </c>
      <c r="T43" s="43">
        <f t="shared" si="13"/>
        <v>1.2686456329902285</v>
      </c>
      <c r="U43" s="43">
        <v>1</v>
      </c>
    </row>
  </sheetData>
  <printOptions horizontalCentered="1"/>
  <pageMargins left="0.7" right="0.7" top="1" bottom="1" header="0.5" footer="0.5"/>
  <pageSetup horizontalDpi="300" verticalDpi="300" orientation="portrait" r:id="rId2"/>
  <headerFooter alignWithMargins="0">
    <oddFooter>&amp;R&amp;9Appendix E: Tables - 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B2">
      <pane xSplit="1" ySplit="2" topLeftCell="E4" activePane="bottomRight" state="frozen"/>
      <selection pane="topLeft" activeCell="J3" sqref="J3"/>
      <selection pane="topRight" activeCell="J3" sqref="J3"/>
      <selection pane="bottomLeft" activeCell="J3" sqref="J3"/>
      <selection pane="bottomRight" activeCell="J3" sqref="J3"/>
    </sheetView>
  </sheetViews>
  <sheetFormatPr defaultColWidth="9.140625" defaultRowHeight="12.75"/>
  <cols>
    <col min="1" max="1" width="0" style="22" hidden="1" customWidth="1"/>
    <col min="2" max="2" width="4.421875" style="26" customWidth="1"/>
    <col min="3" max="12" width="4.8515625" style="24" customWidth="1"/>
    <col min="13" max="19" width="4.140625" style="24" customWidth="1"/>
    <col min="20" max="20" width="4.57421875" style="24" customWidth="1"/>
    <col min="21" max="21" width="4.421875" style="24" customWidth="1"/>
    <col min="22" max="16384" width="9.140625" style="22" customWidth="1"/>
  </cols>
  <sheetData>
    <row r="1" spans="1:21" ht="9" hidden="1">
      <c r="A1" s="21">
        <v>0.01</v>
      </c>
      <c r="B1" s="23"/>
      <c r="C1" s="24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  <c r="K1" s="24">
        <v>9</v>
      </c>
      <c r="L1" s="24">
        <v>10</v>
      </c>
      <c r="M1" s="24">
        <v>12</v>
      </c>
      <c r="N1" s="24">
        <v>15</v>
      </c>
      <c r="O1" s="24">
        <v>20</v>
      </c>
      <c r="P1" s="24">
        <v>24</v>
      </c>
      <c r="Q1" s="24">
        <v>30</v>
      </c>
      <c r="R1" s="24">
        <v>40</v>
      </c>
      <c r="S1" s="24">
        <v>60</v>
      </c>
      <c r="T1" s="24">
        <v>120</v>
      </c>
      <c r="U1" s="24">
        <v>99999</v>
      </c>
    </row>
    <row r="2" spans="2:21" s="9" customFormat="1" ht="24.75" customHeight="1">
      <c r="B2" s="17" t="s">
        <v>28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9"/>
    </row>
    <row r="3" spans="1:21" s="28" customFormat="1" ht="22.5">
      <c r="A3" s="27"/>
      <c r="B3" s="34" t="s">
        <v>24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12</v>
      </c>
      <c r="N3" s="30">
        <v>15</v>
      </c>
      <c r="O3" s="30">
        <v>20</v>
      </c>
      <c r="P3" s="30">
        <v>24</v>
      </c>
      <c r="Q3" s="30">
        <v>30</v>
      </c>
      <c r="R3" s="30">
        <v>40</v>
      </c>
      <c r="S3" s="30">
        <v>60</v>
      </c>
      <c r="T3" s="30">
        <v>120</v>
      </c>
      <c r="U3" s="31" t="s">
        <v>18</v>
      </c>
    </row>
    <row r="4" spans="1:21" ht="15" customHeight="1">
      <c r="A4" s="22">
        <v>1</v>
      </c>
      <c r="B4" s="32">
        <v>1</v>
      </c>
      <c r="C4" s="44">
        <f aca="true" t="shared" si="0" ref="C4:L7">FINV($A$1,C$1,$A4)</f>
        <v>4052.184522151947</v>
      </c>
      <c r="D4" s="44">
        <f t="shared" si="0"/>
        <v>4999.339580535889</v>
      </c>
      <c r="E4" s="44">
        <f t="shared" si="0"/>
        <v>5403.533577919006</v>
      </c>
      <c r="F4" s="44">
        <f t="shared" si="0"/>
        <v>5624.257028102875</v>
      </c>
      <c r="G4" s="44">
        <f t="shared" si="0"/>
        <v>5763.9554142951965</v>
      </c>
      <c r="H4" s="44">
        <f t="shared" si="0"/>
        <v>5858.950316905975</v>
      </c>
      <c r="I4" s="44">
        <f t="shared" si="0"/>
        <v>5928.3338487148285</v>
      </c>
      <c r="J4" s="44">
        <f t="shared" si="0"/>
        <v>5980.953574180603</v>
      </c>
      <c r="K4" s="44">
        <f t="shared" si="0"/>
        <v>6022.397428750992</v>
      </c>
      <c r="L4" s="44">
        <f t="shared" si="0"/>
        <v>6055.925041437149</v>
      </c>
      <c r="M4" s="44">
        <f aca="true" t="shared" si="1" ref="M4:U7">FINV($A$1,M$1,$A4)</f>
        <v>6106.682121753693</v>
      </c>
      <c r="N4" s="44">
        <f t="shared" si="1"/>
        <v>6156.9735407829285</v>
      </c>
      <c r="O4" s="44">
        <f t="shared" si="1"/>
        <v>6208.6619436740875</v>
      </c>
      <c r="P4" s="44">
        <f t="shared" si="1"/>
        <v>6234.273314476013</v>
      </c>
      <c r="Q4" s="44">
        <f t="shared" si="1"/>
        <v>6260.350346565247</v>
      </c>
      <c r="R4" s="44">
        <f t="shared" si="1"/>
        <v>6286.42737865448</v>
      </c>
      <c r="S4" s="44">
        <f t="shared" si="1"/>
        <v>6312.970072031021</v>
      </c>
      <c r="T4" s="44">
        <f t="shared" si="1"/>
        <v>6339.512765407562</v>
      </c>
      <c r="U4" s="44">
        <f t="shared" si="1"/>
        <v>6365.589797496796</v>
      </c>
    </row>
    <row r="5" spans="1:21" ht="15" customHeight="1">
      <c r="A5" s="22">
        <v>2</v>
      </c>
      <c r="B5" s="32">
        <v>2</v>
      </c>
      <c r="C5" s="39">
        <f t="shared" si="0"/>
        <v>98.50191418081522</v>
      </c>
      <c r="D5" s="39">
        <f t="shared" si="0"/>
        <v>99.00031727738678</v>
      </c>
      <c r="E5" s="39">
        <f t="shared" si="0"/>
        <v>99.16402632370591</v>
      </c>
      <c r="F5" s="39">
        <f t="shared" si="0"/>
        <v>99.25133781507611</v>
      </c>
      <c r="G5" s="39">
        <f t="shared" si="0"/>
        <v>99.3022695183754</v>
      </c>
      <c r="H5" s="39">
        <f t="shared" si="0"/>
        <v>99.33137334883213</v>
      </c>
      <c r="I5" s="39">
        <f t="shared" si="0"/>
        <v>99.35683920048177</v>
      </c>
      <c r="J5" s="39">
        <f t="shared" si="0"/>
        <v>99.37502909451723</v>
      </c>
      <c r="K5" s="39">
        <f t="shared" si="0"/>
        <v>99.3895810097456</v>
      </c>
      <c r="L5" s="39">
        <f t="shared" si="0"/>
        <v>99.39685696735978</v>
      </c>
      <c r="M5" s="39">
        <f t="shared" si="1"/>
        <v>99.41868484020233</v>
      </c>
      <c r="N5" s="39">
        <f t="shared" si="1"/>
        <v>99.4332367554307</v>
      </c>
      <c r="O5" s="39">
        <f t="shared" si="1"/>
        <v>99.44778867065907</v>
      </c>
      <c r="P5" s="39">
        <f t="shared" si="1"/>
        <v>99.45506462827325</v>
      </c>
      <c r="Q5" s="39">
        <f t="shared" si="1"/>
        <v>99.46597856469452</v>
      </c>
      <c r="R5" s="39">
        <f t="shared" si="1"/>
        <v>99.4768925011158</v>
      </c>
      <c r="S5" s="39">
        <f t="shared" si="1"/>
        <v>99.48416845872998</v>
      </c>
      <c r="T5" s="39">
        <f t="shared" si="1"/>
        <v>99.49144441634417</v>
      </c>
      <c r="U5" s="39">
        <f t="shared" si="1"/>
        <v>99.49872037395835</v>
      </c>
    </row>
    <row r="6" spans="1:21" ht="15" customHeight="1">
      <c r="A6" s="22">
        <v>3</v>
      </c>
      <c r="B6" s="32">
        <v>3</v>
      </c>
      <c r="C6" s="39">
        <f t="shared" si="0"/>
        <v>34.11605575820431</v>
      </c>
      <c r="D6" s="39">
        <f t="shared" si="0"/>
        <v>30.816408980172127</v>
      </c>
      <c r="E6" s="39">
        <f t="shared" si="0"/>
        <v>29.4567144010216</v>
      </c>
      <c r="F6" s="39">
        <f t="shared" si="0"/>
        <v>28.710019250866026</v>
      </c>
      <c r="G6" s="39">
        <f t="shared" si="0"/>
        <v>28.237082005944103</v>
      </c>
      <c r="H6" s="39">
        <f t="shared" si="0"/>
        <v>27.91057340800762</v>
      </c>
      <c r="I6" s="39">
        <f t="shared" si="0"/>
        <v>27.67137630144134</v>
      </c>
      <c r="J6" s="39">
        <f t="shared" si="0"/>
        <v>27.489477361086756</v>
      </c>
      <c r="K6" s="39">
        <f t="shared" si="0"/>
        <v>27.34486770350486</v>
      </c>
      <c r="L6" s="39">
        <f t="shared" si="0"/>
        <v>27.228452381677926</v>
      </c>
      <c r="M6" s="39">
        <f t="shared" si="1"/>
        <v>27.052010409533978</v>
      </c>
      <c r="N6" s="39">
        <f t="shared" si="1"/>
        <v>26.871930458582938</v>
      </c>
      <c r="O6" s="39">
        <f t="shared" si="1"/>
        <v>26.690031518228352</v>
      </c>
      <c r="P6" s="39">
        <f t="shared" si="1"/>
        <v>26.597263058647513</v>
      </c>
      <c r="Q6" s="39">
        <f t="shared" si="1"/>
        <v>26.504494599066675</v>
      </c>
      <c r="R6" s="39">
        <f t="shared" si="1"/>
        <v>26.410816644784063</v>
      </c>
      <c r="S6" s="39">
        <f t="shared" si="1"/>
        <v>26.31622919579968</v>
      </c>
      <c r="T6" s="39">
        <f t="shared" si="1"/>
        <v>26.22073225211352</v>
      </c>
      <c r="U6" s="39">
        <f t="shared" si="1"/>
        <v>26.125235308427364</v>
      </c>
    </row>
    <row r="7" spans="1:21" ht="15" customHeight="1">
      <c r="A7" s="22">
        <v>4</v>
      </c>
      <c r="B7" s="32">
        <v>4</v>
      </c>
      <c r="C7" s="39">
        <f t="shared" si="0"/>
        <v>21.19759301422164</v>
      </c>
      <c r="D7" s="39">
        <f t="shared" si="0"/>
        <v>17.999809642788023</v>
      </c>
      <c r="E7" s="39">
        <f t="shared" si="0"/>
        <v>16.694229998392984</v>
      </c>
      <c r="F7" s="39">
        <f t="shared" si="0"/>
        <v>15.97709342604503</v>
      </c>
      <c r="G7" s="39">
        <f t="shared" si="0"/>
        <v>15.52189132780768</v>
      </c>
      <c r="H7" s="39">
        <f t="shared" si="0"/>
        <v>15.20675141364336</v>
      </c>
      <c r="I7" s="39">
        <f t="shared" si="0"/>
        <v>14.975739759393036</v>
      </c>
      <c r="J7" s="39">
        <f t="shared" si="0"/>
        <v>14.798843039898202</v>
      </c>
      <c r="K7" s="39">
        <f t="shared" si="0"/>
        <v>14.659235603176057</v>
      </c>
      <c r="L7" s="39">
        <f t="shared" si="0"/>
        <v>14.546003512805328</v>
      </c>
      <c r="M7" s="39">
        <f t="shared" si="1"/>
        <v>14.373654266819358</v>
      </c>
      <c r="N7" s="39">
        <f t="shared" si="1"/>
        <v>14.198121789377183</v>
      </c>
      <c r="O7" s="39">
        <f t="shared" si="1"/>
        <v>14.019406080478802</v>
      </c>
      <c r="P7" s="39">
        <f t="shared" si="1"/>
        <v>13.928911357652396</v>
      </c>
      <c r="Q7" s="39">
        <f t="shared" si="1"/>
        <v>13.837507140124217</v>
      </c>
      <c r="R7" s="39">
        <f t="shared" si="1"/>
        <v>13.745193427894264</v>
      </c>
      <c r="S7" s="39">
        <f t="shared" si="1"/>
        <v>13.652197594637983</v>
      </c>
      <c r="T7" s="39">
        <f t="shared" si="1"/>
        <v>13.558292266679928</v>
      </c>
      <c r="U7" s="39">
        <f t="shared" si="1"/>
        <v>13.463250070344657</v>
      </c>
    </row>
    <row r="8" spans="2:21" ht="15" customHeight="1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15" customHeight="1">
      <c r="A9" s="22">
        <v>5</v>
      </c>
      <c r="B9" s="32">
        <v>5</v>
      </c>
      <c r="C9" s="42">
        <f aca="true" t="shared" si="2" ref="C9:L13">FINV($A$1,C$1,$A9)</f>
        <v>16.258127288892865</v>
      </c>
      <c r="D9" s="42">
        <f t="shared" si="2"/>
        <v>13.274075172375888</v>
      </c>
      <c r="E9" s="42">
        <f t="shared" si="2"/>
        <v>12.059899745509028</v>
      </c>
      <c r="F9" s="42">
        <f t="shared" si="2"/>
        <v>11.391875887056813</v>
      </c>
      <c r="G9" s="42">
        <f t="shared" si="2"/>
        <v>10.967141861328855</v>
      </c>
      <c r="H9" s="42">
        <f t="shared" si="2"/>
        <v>10.672238204278983</v>
      </c>
      <c r="I9" s="42">
        <f t="shared" si="2"/>
        <v>10.455551091581583</v>
      </c>
      <c r="J9" s="42">
        <f t="shared" si="2"/>
        <v>10.28934093483258</v>
      </c>
      <c r="K9" s="42">
        <f t="shared" si="2"/>
        <v>10.157691576750949</v>
      </c>
      <c r="L9" s="42">
        <f t="shared" si="2"/>
        <v>10.051053322968073</v>
      </c>
      <c r="M9" s="42">
        <f aca="true" t="shared" si="3" ref="M9:U13">FINV($A$1,M$1,$A9)</f>
        <v>9.888253771350719</v>
      </c>
      <c r="N9" s="42">
        <f t="shared" si="3"/>
        <v>9.72227098827716</v>
      </c>
      <c r="O9" s="42">
        <f t="shared" si="3"/>
        <v>9.552650226396509</v>
      </c>
      <c r="P9" s="42">
        <f t="shared" si="3"/>
        <v>9.466475603403524</v>
      </c>
      <c r="Q9" s="42">
        <f t="shared" si="3"/>
        <v>9.379391485708766</v>
      </c>
      <c r="R9" s="42">
        <f t="shared" si="3"/>
        <v>9.291170499636792</v>
      </c>
      <c r="S9" s="42">
        <f t="shared" si="3"/>
        <v>9.202040018863045</v>
      </c>
      <c r="T9" s="42">
        <f t="shared" si="3"/>
        <v>9.111772669712082</v>
      </c>
      <c r="U9" s="42">
        <f t="shared" si="3"/>
        <v>9.020595825859345</v>
      </c>
    </row>
    <row r="10" spans="1:21" ht="15" customHeight="1">
      <c r="A10" s="22">
        <v>6</v>
      </c>
      <c r="B10" s="32">
        <v>6</v>
      </c>
      <c r="C10" s="42">
        <f t="shared" si="2"/>
        <v>13.745193427894264</v>
      </c>
      <c r="D10" s="42">
        <f t="shared" si="2"/>
        <v>10.924850357696414</v>
      </c>
      <c r="E10" s="42">
        <f t="shared" si="2"/>
        <v>9.779569154488854</v>
      </c>
      <c r="F10" s="42">
        <f t="shared" si="2"/>
        <v>9.148379831458442</v>
      </c>
      <c r="G10" s="42">
        <f t="shared" si="2"/>
        <v>8.745928425923921</v>
      </c>
      <c r="H10" s="42">
        <f t="shared" si="2"/>
        <v>8.466031431453303</v>
      </c>
      <c r="I10" s="42">
        <f t="shared" si="2"/>
        <v>8.260030881501734</v>
      </c>
      <c r="J10" s="42">
        <f t="shared" si="2"/>
        <v>8.101665116555523</v>
      </c>
      <c r="K10" s="42">
        <f t="shared" si="2"/>
        <v>7.976041160873137</v>
      </c>
      <c r="L10" s="42">
        <f t="shared" si="2"/>
        <v>7.8741777542745695</v>
      </c>
      <c r="M10" s="42">
        <f t="shared" si="3"/>
        <v>7.718313099758234</v>
      </c>
      <c r="N10" s="42">
        <f t="shared" si="3"/>
        <v>7.55903784011025</v>
      </c>
      <c r="O10" s="42">
        <f t="shared" si="3"/>
        <v>7.395783541142009</v>
      </c>
      <c r="P10" s="42">
        <f t="shared" si="3"/>
        <v>7.3127921496052295</v>
      </c>
      <c r="Q10" s="42">
        <f t="shared" si="3"/>
        <v>7.228550202853512</v>
      </c>
      <c r="R10" s="42">
        <f t="shared" si="3"/>
        <v>7.143171387724578</v>
      </c>
      <c r="S10" s="42">
        <f t="shared" si="3"/>
        <v>7.05676939105615</v>
      </c>
      <c r="T10" s="42">
        <f t="shared" si="3"/>
        <v>6.969003152335063</v>
      </c>
      <c r="U10" s="42">
        <f t="shared" si="3"/>
        <v>6.880100045236759</v>
      </c>
    </row>
    <row r="11" spans="1:21" ht="15" customHeight="1">
      <c r="A11" s="22">
        <v>7</v>
      </c>
      <c r="B11" s="32">
        <v>7</v>
      </c>
      <c r="C11" s="42">
        <f t="shared" si="2"/>
        <v>12.246346159372479</v>
      </c>
      <c r="D11" s="42">
        <f t="shared" si="2"/>
        <v>9.546511137159541</v>
      </c>
      <c r="E11" s="42">
        <f t="shared" si="2"/>
        <v>8.451252142549492</v>
      </c>
      <c r="F11" s="42">
        <f t="shared" si="2"/>
        <v>7.846665539545938</v>
      </c>
      <c r="G11" s="42">
        <f t="shared" si="2"/>
        <v>7.460357664967887</v>
      </c>
      <c r="H11" s="42">
        <f t="shared" si="2"/>
        <v>7.191374606918544</v>
      </c>
      <c r="I11" s="42">
        <f t="shared" si="2"/>
        <v>6.992877388256602</v>
      </c>
      <c r="J11" s="42">
        <f t="shared" si="2"/>
        <v>6.84008227835875</v>
      </c>
      <c r="K11" s="42">
        <f t="shared" si="2"/>
        <v>6.718778422509786</v>
      </c>
      <c r="L11" s="42">
        <f t="shared" si="2"/>
        <v>6.620098247367423</v>
      </c>
      <c r="M11" s="42">
        <f t="shared" si="3"/>
        <v>6.469122126873117</v>
      </c>
      <c r="N11" s="42">
        <f t="shared" si="3"/>
        <v>6.3143943407339975</v>
      </c>
      <c r="O11" s="42">
        <f t="shared" si="3"/>
        <v>6.155460141599178</v>
      </c>
      <c r="P11" s="42">
        <f t="shared" si="3"/>
        <v>6.0742877394659445</v>
      </c>
      <c r="Q11" s="42">
        <f t="shared" si="3"/>
        <v>5.9919784689554945</v>
      </c>
      <c r="R11" s="42">
        <f t="shared" si="3"/>
        <v>5.908418643230107</v>
      </c>
      <c r="S11" s="42">
        <f t="shared" si="3"/>
        <v>5.823608262289781</v>
      </c>
      <c r="T11" s="42">
        <f t="shared" si="3"/>
        <v>5.737319952459075</v>
      </c>
      <c r="U11" s="42">
        <f t="shared" si="3"/>
        <v>5.649667400575709</v>
      </c>
    </row>
    <row r="12" spans="1:21" ht="15" customHeight="1">
      <c r="A12" s="22">
        <v>8</v>
      </c>
      <c r="B12" s="32">
        <v>8</v>
      </c>
      <c r="C12" s="42">
        <f t="shared" si="2"/>
        <v>11.258634913247079</v>
      </c>
      <c r="D12" s="42">
        <f t="shared" si="2"/>
        <v>8.649067240185104</v>
      </c>
      <c r="E12" s="42">
        <f t="shared" si="2"/>
        <v>7.590983841510024</v>
      </c>
      <c r="F12" s="42">
        <f t="shared" si="2"/>
        <v>7.0060650614323094</v>
      </c>
      <c r="G12" s="42">
        <f t="shared" si="2"/>
        <v>6.6318079916527495</v>
      </c>
      <c r="H12" s="42">
        <f t="shared" si="2"/>
        <v>6.3706693254061975</v>
      </c>
      <c r="I12" s="42">
        <f t="shared" si="2"/>
        <v>6.177629074954893</v>
      </c>
      <c r="J12" s="42">
        <f t="shared" si="2"/>
        <v>6.028813004377298</v>
      </c>
      <c r="K12" s="42">
        <f t="shared" si="2"/>
        <v>5.910578693146817</v>
      </c>
      <c r="L12" s="42">
        <f t="shared" si="2"/>
        <v>5.814285941596609</v>
      </c>
      <c r="M12" s="42">
        <f t="shared" si="3"/>
        <v>5.666720426233951</v>
      </c>
      <c r="N12" s="42">
        <f t="shared" si="3"/>
        <v>5.515175871551037</v>
      </c>
      <c r="O12" s="42">
        <f t="shared" si="3"/>
        <v>5.359083843359258</v>
      </c>
      <c r="P12" s="42">
        <f t="shared" si="3"/>
        <v>5.279275683278684</v>
      </c>
      <c r="Q12" s="42">
        <f t="shared" si="3"/>
        <v>5.19810328114545</v>
      </c>
      <c r="R12" s="42">
        <f t="shared" si="3"/>
        <v>5.1155666369595565</v>
      </c>
      <c r="S12" s="42">
        <f t="shared" si="3"/>
        <v>5.031608907302143</v>
      </c>
      <c r="T12" s="42">
        <f t="shared" si="3"/>
        <v>4.946059561916627</v>
      </c>
      <c r="U12" s="42">
        <f t="shared" si="3"/>
        <v>4.8588617573841475</v>
      </c>
    </row>
    <row r="13" spans="1:21" ht="15" customHeight="1">
      <c r="A13" s="22">
        <v>9</v>
      </c>
      <c r="B13" s="32">
        <v>9</v>
      </c>
      <c r="C13" s="42">
        <f t="shared" si="2"/>
        <v>10.56150722433813</v>
      </c>
      <c r="D13" s="42">
        <f t="shared" si="2"/>
        <v>8.021515895961784</v>
      </c>
      <c r="E13" s="42">
        <f t="shared" si="2"/>
        <v>6.991967893554829</v>
      </c>
      <c r="F13" s="42">
        <f t="shared" si="2"/>
        <v>6.422055776056368</v>
      </c>
      <c r="G13" s="42">
        <f t="shared" si="2"/>
        <v>6.056893653294537</v>
      </c>
      <c r="H13" s="42">
        <f t="shared" si="2"/>
        <v>5.801780389447231</v>
      </c>
      <c r="I13" s="42">
        <f t="shared" si="2"/>
        <v>5.612832865153905</v>
      </c>
      <c r="J13" s="42">
        <f t="shared" si="2"/>
        <v>5.467086339194793</v>
      </c>
      <c r="K13" s="42">
        <f t="shared" si="2"/>
        <v>5.351125764718745</v>
      </c>
      <c r="L13" s="42">
        <f t="shared" si="2"/>
        <v>5.25653831573436</v>
      </c>
      <c r="M13" s="42">
        <f t="shared" si="3"/>
        <v>5.111473910801578</v>
      </c>
      <c r="N13" s="42">
        <f t="shared" si="3"/>
        <v>4.962089406035375</v>
      </c>
      <c r="O13" s="42">
        <f t="shared" si="3"/>
        <v>4.807986897503724</v>
      </c>
      <c r="P13" s="42">
        <f t="shared" si="3"/>
        <v>4.729031388706062</v>
      </c>
      <c r="Q13" s="42">
        <f t="shared" si="3"/>
        <v>4.648597951018019</v>
      </c>
      <c r="R13" s="42">
        <f t="shared" si="3"/>
        <v>4.566686584439594</v>
      </c>
      <c r="S13" s="42">
        <f t="shared" si="3"/>
        <v>4.483069915295346</v>
      </c>
      <c r="T13" s="42">
        <f t="shared" si="3"/>
        <v>4.397747943585273</v>
      </c>
      <c r="U13" s="42">
        <f t="shared" si="3"/>
        <v>4.310663825890515</v>
      </c>
    </row>
    <row r="14" spans="2:21" ht="15" customHeight="1">
      <c r="B14" s="3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5" customHeight="1">
      <c r="A15" s="22">
        <v>10</v>
      </c>
      <c r="B15" s="32">
        <v>10</v>
      </c>
      <c r="C15" s="42">
        <f aca="true" t="shared" si="4" ref="C15:L19">FINV($A$1,C$1,$A15)</f>
        <v>10.044232112704776</v>
      </c>
      <c r="D15" s="42">
        <f t="shared" si="4"/>
        <v>7.559492587461136</v>
      </c>
      <c r="E15" s="42">
        <f t="shared" si="4"/>
        <v>6.55234089208534</v>
      </c>
      <c r="F15" s="42">
        <f t="shared" si="4"/>
        <v>5.994365892547648</v>
      </c>
      <c r="G15" s="42">
        <f t="shared" si="4"/>
        <v>5.6363660405622795</v>
      </c>
      <c r="H15" s="42">
        <f t="shared" si="4"/>
        <v>5.385800250223838</v>
      </c>
      <c r="I15" s="42">
        <f t="shared" si="4"/>
        <v>5.200149644224439</v>
      </c>
      <c r="J15" s="42">
        <f t="shared" si="4"/>
        <v>5.056676855019759</v>
      </c>
      <c r="K15" s="42">
        <f t="shared" si="4"/>
        <v>4.942421583109535</v>
      </c>
      <c r="L15" s="42">
        <f t="shared" si="4"/>
        <v>4.849141532758949</v>
      </c>
      <c r="M15" s="42">
        <f aca="true" t="shared" si="5" ref="M15:U19">FINV($A$1,M$1,$A15)</f>
        <v>4.705839273810852</v>
      </c>
      <c r="N15" s="42">
        <f t="shared" si="5"/>
        <v>4.558160071610473</v>
      </c>
      <c r="O15" s="42">
        <f t="shared" si="5"/>
        <v>4.405364961712621</v>
      </c>
      <c r="P15" s="42">
        <f t="shared" si="5"/>
        <v>4.326921043684706</v>
      </c>
      <c r="Q15" s="42">
        <f t="shared" si="5"/>
        <v>4.246942353347549</v>
      </c>
      <c r="R15" s="42">
        <f t="shared" si="5"/>
        <v>4.165258360444568</v>
      </c>
      <c r="S15" s="42">
        <f t="shared" si="5"/>
        <v>4.081869064975763</v>
      </c>
      <c r="T15" s="42">
        <f t="shared" si="5"/>
        <v>3.996490249846829</v>
      </c>
      <c r="U15" s="42">
        <f t="shared" si="5"/>
        <v>3.9090650716389064</v>
      </c>
    </row>
    <row r="16" spans="1:21" ht="15" customHeight="1">
      <c r="A16" s="22">
        <v>11</v>
      </c>
      <c r="B16" s="32">
        <v>11</v>
      </c>
      <c r="C16" s="42">
        <f t="shared" si="4"/>
        <v>9.646100807003677</v>
      </c>
      <c r="D16" s="42">
        <f t="shared" si="4"/>
        <v>7.205699148471467</v>
      </c>
      <c r="E16" s="42">
        <f t="shared" si="4"/>
        <v>6.216737347131129</v>
      </c>
      <c r="F16" s="42">
        <f t="shared" si="4"/>
        <v>5.668312041962054</v>
      </c>
      <c r="G16" s="42">
        <f t="shared" si="4"/>
        <v>5.3159965318627656</v>
      </c>
      <c r="H16" s="42">
        <f t="shared" si="4"/>
        <v>5.069182407169137</v>
      </c>
      <c r="I16" s="42">
        <f t="shared" si="4"/>
        <v>4.886032911599614</v>
      </c>
      <c r="J16" s="42">
        <f t="shared" si="4"/>
        <v>4.744492798636202</v>
      </c>
      <c r="K16" s="42">
        <f t="shared" si="4"/>
        <v>4.631544925359776</v>
      </c>
      <c r="L16" s="42">
        <f t="shared" si="4"/>
        <v>4.539288056548685</v>
      </c>
      <c r="M16" s="42">
        <f t="shared" si="5"/>
        <v>4.397406883072108</v>
      </c>
      <c r="N16" s="42">
        <f t="shared" si="5"/>
        <v>4.250864549248945</v>
      </c>
      <c r="O16" s="42">
        <f t="shared" si="5"/>
        <v>4.099035777471727</v>
      </c>
      <c r="P16" s="42">
        <f t="shared" si="5"/>
        <v>4.0209329199569765</v>
      </c>
      <c r="Q16" s="42">
        <f t="shared" si="5"/>
        <v>3.941124759876402</v>
      </c>
      <c r="R16" s="42">
        <f t="shared" si="5"/>
        <v>3.8595544538111426</v>
      </c>
      <c r="S16" s="42">
        <f t="shared" si="5"/>
        <v>3.7760514715046156</v>
      </c>
      <c r="T16" s="42">
        <f t="shared" si="5"/>
        <v>3.6904452827002387</v>
      </c>
      <c r="U16" s="42">
        <f t="shared" si="5"/>
        <v>3.6025653571414296</v>
      </c>
    </row>
    <row r="17" spans="1:21" ht="15" customHeight="1">
      <c r="A17" s="22">
        <v>12</v>
      </c>
      <c r="B17" s="32">
        <v>12</v>
      </c>
      <c r="C17" s="42">
        <f t="shared" si="4"/>
        <v>9.330278771813028</v>
      </c>
      <c r="D17" s="42">
        <f t="shared" si="4"/>
        <v>6.9265979618649</v>
      </c>
      <c r="E17" s="42">
        <f t="shared" si="4"/>
        <v>5.952529136266094</v>
      </c>
      <c r="F17" s="42">
        <f t="shared" si="4"/>
        <v>5.4119482228998095</v>
      </c>
      <c r="G17" s="42">
        <f t="shared" si="4"/>
        <v>5.0643507165659685</v>
      </c>
      <c r="H17" s="42">
        <f t="shared" si="4"/>
        <v>4.820549293071963</v>
      </c>
      <c r="I17" s="42">
        <f t="shared" si="4"/>
        <v>4.639503004000289</v>
      </c>
      <c r="J17" s="42">
        <f t="shared" si="4"/>
        <v>4.499383976508398</v>
      </c>
      <c r="K17" s="42">
        <f t="shared" si="4"/>
        <v>4.387516128190327</v>
      </c>
      <c r="L17" s="42">
        <f t="shared" si="4"/>
        <v>4.296055067243287</v>
      </c>
      <c r="M17" s="42">
        <f t="shared" si="5"/>
        <v>4.155253918725066</v>
      </c>
      <c r="N17" s="42">
        <f t="shared" si="5"/>
        <v>4.009621079603676</v>
      </c>
      <c r="O17" s="42">
        <f t="shared" si="5"/>
        <v>3.8584175854339264</v>
      </c>
      <c r="P17" s="42">
        <f t="shared" si="5"/>
        <v>3.7804852581757586</v>
      </c>
      <c r="Q17" s="42">
        <f t="shared" si="5"/>
        <v>3.700790784932906</v>
      </c>
      <c r="R17" s="42">
        <f t="shared" si="5"/>
        <v>3.6191636354487855</v>
      </c>
      <c r="S17" s="42">
        <f t="shared" si="5"/>
        <v>3.535490122885676</v>
      </c>
      <c r="T17" s="42">
        <f t="shared" si="5"/>
        <v>3.4494291867304128</v>
      </c>
      <c r="U17" s="42">
        <f t="shared" si="5"/>
        <v>3.3609239835641347</v>
      </c>
    </row>
    <row r="18" spans="1:21" ht="15" customHeight="1">
      <c r="A18" s="22">
        <v>13</v>
      </c>
      <c r="B18" s="32">
        <v>13</v>
      </c>
      <c r="C18" s="42">
        <f t="shared" si="4"/>
        <v>9.073801265913062</v>
      </c>
      <c r="D18" s="42">
        <f t="shared" si="4"/>
        <v>6.700929588987492</v>
      </c>
      <c r="E18" s="42">
        <f t="shared" si="4"/>
        <v>5.739366315538064</v>
      </c>
      <c r="F18" s="42">
        <f t="shared" si="4"/>
        <v>5.205322395340772</v>
      </c>
      <c r="G18" s="42">
        <f t="shared" si="4"/>
        <v>4.861590241489466</v>
      </c>
      <c r="H18" s="42">
        <f t="shared" si="4"/>
        <v>4.620346771844197</v>
      </c>
      <c r="I18" s="42">
        <f t="shared" si="4"/>
        <v>4.441005785338348</v>
      </c>
      <c r="J18" s="42">
        <f t="shared" si="4"/>
        <v>4.302080469642533</v>
      </c>
      <c r="K18" s="42">
        <f t="shared" si="4"/>
        <v>4.191065272607375</v>
      </c>
      <c r="L18" s="42">
        <f t="shared" si="4"/>
        <v>4.1002863326866645</v>
      </c>
      <c r="M18" s="42">
        <f t="shared" si="5"/>
        <v>3.960337835451355</v>
      </c>
      <c r="N18" s="42">
        <f t="shared" si="5"/>
        <v>3.8153871173562948</v>
      </c>
      <c r="O18" s="42">
        <f t="shared" si="5"/>
        <v>3.6646099488280015</v>
      </c>
      <c r="P18" s="42">
        <f t="shared" si="5"/>
        <v>3.586762886698125</v>
      </c>
      <c r="Q18" s="42">
        <f t="shared" si="5"/>
        <v>3.5070399917458417</v>
      </c>
      <c r="R18" s="42">
        <f t="shared" si="5"/>
        <v>3.4252707337145694</v>
      </c>
      <c r="S18" s="42">
        <f t="shared" si="5"/>
        <v>3.3412845823477255</v>
      </c>
      <c r="T18" s="42">
        <f t="shared" si="5"/>
        <v>3.2547404771321453</v>
      </c>
      <c r="U18" s="42">
        <f t="shared" si="5"/>
        <v>3.1654963095206767</v>
      </c>
    </row>
    <row r="19" spans="1:21" ht="15" customHeight="1">
      <c r="A19" s="22">
        <v>14</v>
      </c>
      <c r="B19" s="32">
        <v>14</v>
      </c>
      <c r="C19" s="42">
        <f t="shared" si="4"/>
        <v>8.861661626724526</v>
      </c>
      <c r="D19" s="42">
        <f t="shared" si="4"/>
        <v>6.514937922474928</v>
      </c>
      <c r="E19" s="42">
        <f t="shared" si="4"/>
        <v>5.563890681514749</v>
      </c>
      <c r="F19" s="42">
        <f t="shared" si="4"/>
        <v>5.035417416365817</v>
      </c>
      <c r="G19" s="42">
        <f t="shared" si="4"/>
        <v>4.694982180808438</v>
      </c>
      <c r="H19" s="42">
        <f t="shared" si="4"/>
        <v>4.455841917661019</v>
      </c>
      <c r="I19" s="42">
        <f t="shared" si="4"/>
        <v>4.277865173207829</v>
      </c>
      <c r="J19" s="42">
        <f t="shared" si="4"/>
        <v>4.1399630390515085</v>
      </c>
      <c r="K19" s="42">
        <f t="shared" si="4"/>
        <v>4.029686806461541</v>
      </c>
      <c r="L19" s="42">
        <f t="shared" si="4"/>
        <v>3.939419457310578</v>
      </c>
      <c r="M19" s="42">
        <f t="shared" si="5"/>
        <v>3.800153081101598</v>
      </c>
      <c r="N19" s="42">
        <f t="shared" si="5"/>
        <v>3.655713953776285</v>
      </c>
      <c r="O19" s="42">
        <f t="shared" si="5"/>
        <v>3.505221002342296</v>
      </c>
      <c r="P19" s="42">
        <f t="shared" si="5"/>
        <v>3.4273739402124193</v>
      </c>
      <c r="Q19" s="42">
        <f t="shared" si="5"/>
        <v>3.347594201841275</v>
      </c>
      <c r="R19" s="42">
        <f t="shared" si="5"/>
        <v>3.2656544135534205</v>
      </c>
      <c r="S19" s="42">
        <f t="shared" si="5"/>
        <v>3.181270358254551</v>
      </c>
      <c r="T19" s="42">
        <f t="shared" si="5"/>
        <v>3.094186240559793</v>
      </c>
      <c r="U19" s="42">
        <f t="shared" si="5"/>
        <v>3.0041178433748428</v>
      </c>
    </row>
    <row r="20" spans="2:21" ht="15" customHeight="1">
      <c r="B20" s="3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5" customHeight="1">
      <c r="A21" s="22">
        <v>15</v>
      </c>
      <c r="B21" s="32">
        <v>15</v>
      </c>
      <c r="C21" s="42">
        <f aca="true" t="shared" si="6" ref="C21:L25">FINV($A$1,C$1,$A21)</f>
        <v>8.68317329150159</v>
      </c>
      <c r="D21" s="42">
        <f t="shared" si="6"/>
        <v>6.358845894283149</v>
      </c>
      <c r="E21" s="42">
        <f t="shared" si="6"/>
        <v>5.416950443759561</v>
      </c>
      <c r="F21" s="42">
        <f t="shared" si="6"/>
        <v>4.8931951823760755</v>
      </c>
      <c r="G21" s="42">
        <f t="shared" si="6"/>
        <v>4.555602117761737</v>
      </c>
      <c r="H21" s="42">
        <f t="shared" si="6"/>
        <v>4.318280844017863</v>
      </c>
      <c r="I21" s="42">
        <f t="shared" si="6"/>
        <v>4.141554654779611</v>
      </c>
      <c r="J21" s="42">
        <f t="shared" si="6"/>
        <v>4.004448328487342</v>
      </c>
      <c r="K21" s="42">
        <f t="shared" si="6"/>
        <v>3.8947973735048436</v>
      </c>
      <c r="L21" s="42">
        <f t="shared" si="6"/>
        <v>3.804927928285906</v>
      </c>
      <c r="M21" s="42">
        <f aca="true" t="shared" si="7" ref="M21:U25">FINV($A$1,M$1,$A21)</f>
        <v>3.6662299862655345</v>
      </c>
      <c r="N21" s="42">
        <f t="shared" si="7"/>
        <v>3.522188762872247</v>
      </c>
      <c r="O21" s="42">
        <f t="shared" si="7"/>
        <v>3.3718947634042706</v>
      </c>
      <c r="P21" s="42">
        <f t="shared" si="7"/>
        <v>3.2940192795649637</v>
      </c>
      <c r="Q21" s="42">
        <f t="shared" si="7"/>
        <v>3.2140974326466676</v>
      </c>
      <c r="R21" s="42">
        <f t="shared" si="7"/>
        <v>3.131901848973939</v>
      </c>
      <c r="S21" s="42">
        <f t="shared" si="7"/>
        <v>3.0471483114524744</v>
      </c>
      <c r="T21" s="42">
        <f t="shared" si="7"/>
        <v>2.9594389161502477</v>
      </c>
      <c r="U21" s="42">
        <f t="shared" si="7"/>
        <v>2.8685462893918157</v>
      </c>
    </row>
    <row r="22" spans="1:21" ht="15" customHeight="1">
      <c r="A22" s="22">
        <v>16</v>
      </c>
      <c r="B22" s="32">
        <v>16</v>
      </c>
      <c r="C22" s="42">
        <f t="shared" si="6"/>
        <v>8.530946615792345</v>
      </c>
      <c r="D22" s="42">
        <f t="shared" si="6"/>
        <v>6.226287041499745</v>
      </c>
      <c r="E22" s="42">
        <f t="shared" si="6"/>
        <v>5.292235982778948</v>
      </c>
      <c r="F22" s="42">
        <f t="shared" si="6"/>
        <v>4.772573447553441</v>
      </c>
      <c r="G22" s="42">
        <f t="shared" si="6"/>
        <v>4.437424649950117</v>
      </c>
      <c r="H22" s="42">
        <f t="shared" si="6"/>
        <v>4.201638148515485</v>
      </c>
      <c r="I22" s="42">
        <f t="shared" si="6"/>
        <v>4.025935140816728</v>
      </c>
      <c r="J22" s="42">
        <f t="shared" si="6"/>
        <v>3.8895677789696492</v>
      </c>
      <c r="K22" s="42">
        <f t="shared" si="6"/>
        <v>3.780428414756898</v>
      </c>
      <c r="L22" s="42">
        <f t="shared" si="6"/>
        <v>3.6909284517605556</v>
      </c>
      <c r="M22" s="42">
        <f t="shared" si="7"/>
        <v>3.5526852570910705</v>
      </c>
      <c r="N22" s="42">
        <f t="shared" si="7"/>
        <v>3.4089566725015175</v>
      </c>
      <c r="O22" s="42">
        <f t="shared" si="7"/>
        <v>3.258719516452402</v>
      </c>
      <c r="P22" s="42">
        <f t="shared" si="7"/>
        <v>3.1808156109036645</v>
      </c>
      <c r="Q22" s="42">
        <f t="shared" si="7"/>
        <v>3.100723233728786</v>
      </c>
      <c r="R22" s="42">
        <f t="shared" si="7"/>
        <v>3.0182434329617536</v>
      </c>
      <c r="S22" s="42">
        <f t="shared" si="7"/>
        <v>2.9330351480894024</v>
      </c>
      <c r="T22" s="42">
        <f t="shared" si="7"/>
        <v>2.844728896889137</v>
      </c>
      <c r="U22" s="42">
        <f t="shared" si="7"/>
        <v>2.752926775428932</v>
      </c>
    </row>
    <row r="23" spans="1:21" ht="15" customHeight="1">
      <c r="A23" s="22">
        <v>17</v>
      </c>
      <c r="B23" s="32">
        <v>17</v>
      </c>
      <c r="C23" s="42">
        <f t="shared" si="6"/>
        <v>8.3997520050616</v>
      </c>
      <c r="D23" s="42">
        <f t="shared" si="6"/>
        <v>6.112145456427243</v>
      </c>
      <c r="E23" s="42">
        <f t="shared" si="6"/>
        <v>5.185029294807464</v>
      </c>
      <c r="F23" s="42">
        <f t="shared" si="6"/>
        <v>4.668947894970188</v>
      </c>
      <c r="G23" s="42">
        <f t="shared" si="6"/>
        <v>4.335959147283575</v>
      </c>
      <c r="H23" s="42">
        <f t="shared" si="6"/>
        <v>4.1014800444827415</v>
      </c>
      <c r="I23" s="42">
        <f t="shared" si="6"/>
        <v>3.9267433749046177</v>
      </c>
      <c r="J23" s="42">
        <f t="shared" si="6"/>
        <v>3.7909444472461473</v>
      </c>
      <c r="K23" s="42">
        <f t="shared" si="6"/>
        <v>3.6822598303842824</v>
      </c>
      <c r="L23" s="42">
        <f t="shared" si="6"/>
        <v>3.5930725061916746</v>
      </c>
      <c r="M23" s="42">
        <f t="shared" si="7"/>
        <v>3.455198793744785</v>
      </c>
      <c r="N23" s="42">
        <f t="shared" si="7"/>
        <v>3.311697582830675</v>
      </c>
      <c r="O23" s="42">
        <f t="shared" si="7"/>
        <v>3.16151727020042</v>
      </c>
      <c r="P23" s="42">
        <f t="shared" si="7"/>
        <v>3.083499677813961</v>
      </c>
      <c r="Q23" s="42">
        <f t="shared" si="7"/>
        <v>3.0032367703825003</v>
      </c>
      <c r="R23" s="42">
        <f t="shared" si="7"/>
        <v>2.9204443308117334</v>
      </c>
      <c r="S23" s="42">
        <f t="shared" si="7"/>
        <v>2.834809720297926</v>
      </c>
      <c r="T23" s="42">
        <f t="shared" si="7"/>
        <v>2.7458497697807616</v>
      </c>
      <c r="U23" s="42">
        <f t="shared" si="7"/>
        <v>2.6531381536187837</v>
      </c>
    </row>
    <row r="24" spans="1:21" ht="15" customHeight="1">
      <c r="A24" s="22">
        <v>18</v>
      </c>
      <c r="B24" s="32">
        <v>18</v>
      </c>
      <c r="C24" s="42">
        <f t="shared" si="6"/>
        <v>8.285496733151376</v>
      </c>
      <c r="D24" s="42">
        <f t="shared" si="6"/>
        <v>6.012896847096272</v>
      </c>
      <c r="E24" s="42">
        <f t="shared" si="6"/>
        <v>5.09191977471346</v>
      </c>
      <c r="F24" s="42">
        <f t="shared" si="6"/>
        <v>4.57902160633239</v>
      </c>
      <c r="G24" s="42">
        <f t="shared" si="6"/>
        <v>4.247908691468183</v>
      </c>
      <c r="H24" s="42">
        <f t="shared" si="6"/>
        <v>4.014623300463427</v>
      </c>
      <c r="I24" s="42">
        <f t="shared" si="6"/>
        <v>3.8406255953304935</v>
      </c>
      <c r="J24" s="42">
        <f t="shared" si="6"/>
        <v>3.7054235235700617</v>
      </c>
      <c r="K24" s="42">
        <f t="shared" si="6"/>
        <v>3.597051545511931</v>
      </c>
      <c r="L24" s="42">
        <f t="shared" si="6"/>
        <v>3.5081484384136274</v>
      </c>
      <c r="M24" s="42">
        <f t="shared" si="7"/>
        <v>3.3706157864799025</v>
      </c>
      <c r="N24" s="42">
        <f t="shared" si="7"/>
        <v>3.227285105822375</v>
      </c>
      <c r="O24" s="42">
        <f t="shared" si="7"/>
        <v>3.0771047931921203</v>
      </c>
      <c r="P24" s="42">
        <f t="shared" si="7"/>
        <v>2.9989735139679397</v>
      </c>
      <c r="Q24" s="42">
        <f t="shared" si="7"/>
        <v>2.918511654570466</v>
      </c>
      <c r="R24" s="42">
        <f t="shared" si="7"/>
        <v>2.8354065761959646</v>
      </c>
      <c r="S24" s="42">
        <f t="shared" si="7"/>
        <v>2.749317218331271</v>
      </c>
      <c r="T24" s="42">
        <f t="shared" si="7"/>
        <v>2.659703568497207</v>
      </c>
      <c r="U24" s="42">
        <f t="shared" si="7"/>
        <v>2.566082457633456</v>
      </c>
    </row>
    <row r="25" spans="1:21" ht="15" customHeight="1">
      <c r="A25" s="22">
        <v>19</v>
      </c>
      <c r="B25" s="32">
        <v>19</v>
      </c>
      <c r="C25" s="42">
        <f t="shared" si="6"/>
        <v>8.184997568605468</v>
      </c>
      <c r="D25" s="42">
        <f t="shared" si="6"/>
        <v>5.9259264162392356</v>
      </c>
      <c r="E25" s="42">
        <f t="shared" si="6"/>
        <v>5.01029262522934</v>
      </c>
      <c r="F25" s="42">
        <f t="shared" si="6"/>
        <v>4.50023662779131</v>
      </c>
      <c r="G25" s="42">
        <f t="shared" si="6"/>
        <v>4.1707721720740665</v>
      </c>
      <c r="H25" s="42">
        <f t="shared" si="6"/>
        <v>3.9385668060276657</v>
      </c>
      <c r="I25" s="42">
        <f t="shared" si="6"/>
        <v>3.765251221921062</v>
      </c>
      <c r="J25" s="42">
        <f t="shared" si="6"/>
        <v>3.630532319220947</v>
      </c>
      <c r="K25" s="42">
        <f t="shared" si="6"/>
        <v>3.5225014016759815</v>
      </c>
      <c r="L25" s="42">
        <f t="shared" si="6"/>
        <v>3.4337972465436906</v>
      </c>
      <c r="M25" s="42">
        <f t="shared" si="7"/>
        <v>3.296520389994839</v>
      </c>
      <c r="N25" s="42">
        <f t="shared" si="7"/>
        <v>3.153331817884464</v>
      </c>
      <c r="O25" s="42">
        <f t="shared" si="7"/>
        <v>3.0030946618353482</v>
      </c>
      <c r="P25" s="42">
        <f t="shared" si="7"/>
        <v>2.9248781174828764</v>
      </c>
      <c r="Q25" s="42">
        <f t="shared" si="7"/>
        <v>2.8441888844099594</v>
      </c>
      <c r="R25" s="42">
        <f t="shared" si="7"/>
        <v>2.760799588941154</v>
      </c>
      <c r="S25" s="42">
        <f t="shared" si="7"/>
        <v>2.674198640306713</v>
      </c>
      <c r="T25" s="42">
        <f t="shared" si="7"/>
        <v>2.58393129115575</v>
      </c>
      <c r="U25" s="42">
        <f t="shared" si="7"/>
        <v>2.489400685590226</v>
      </c>
    </row>
    <row r="26" spans="2:21" ht="15" customHeight="1">
      <c r="B26" s="3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15" customHeight="1">
      <c r="A27" s="22">
        <v>20</v>
      </c>
      <c r="B27" s="32">
        <v>20</v>
      </c>
      <c r="C27" s="42">
        <f aca="true" t="shared" si="8" ref="C27:L31">FINV($A$1,C$1,$A27)</f>
        <v>8.095980774669442</v>
      </c>
      <c r="D27" s="42">
        <f t="shared" si="8"/>
        <v>5.8489604271017015</v>
      </c>
      <c r="E27" s="42">
        <f t="shared" si="8"/>
        <v>4.9382151701138355</v>
      </c>
      <c r="F27" s="42">
        <f t="shared" si="8"/>
        <v>4.4307171265245415</v>
      </c>
      <c r="G27" s="42">
        <f t="shared" si="8"/>
        <v>4.1026737562788185</v>
      </c>
      <c r="H27" s="42">
        <f t="shared" si="8"/>
        <v>3.8714347283530515</v>
      </c>
      <c r="I27" s="42">
        <f t="shared" si="8"/>
        <v>3.6987444218539167</v>
      </c>
      <c r="J27" s="42">
        <f t="shared" si="8"/>
        <v>3.5644234230858274</v>
      </c>
      <c r="K27" s="42">
        <f t="shared" si="8"/>
        <v>3.456676722635166</v>
      </c>
      <c r="L27" s="42">
        <f t="shared" si="8"/>
        <v>3.368199941178318</v>
      </c>
      <c r="M27" s="42">
        <f aca="true" t="shared" si="9" ref="M27:U31">FINV($A$1,M$1,$A27)</f>
        <v>3.2311220365954796</v>
      </c>
      <c r="N27" s="42">
        <f t="shared" si="9"/>
        <v>3.088047151322826</v>
      </c>
      <c r="O27" s="42">
        <f t="shared" si="9"/>
        <v>2.937724730145419</v>
      </c>
      <c r="P27" s="42">
        <f t="shared" si="9"/>
        <v>2.859366077245795</v>
      </c>
      <c r="Q27" s="42">
        <f t="shared" si="9"/>
        <v>2.7784778922068654</v>
      </c>
      <c r="R27" s="42">
        <f t="shared" si="9"/>
        <v>2.694747536224895</v>
      </c>
      <c r="S27" s="42">
        <f t="shared" si="9"/>
        <v>2.607720261948998</v>
      </c>
      <c r="T27" s="42">
        <f t="shared" si="9"/>
        <v>2.5167707917717053</v>
      </c>
      <c r="U27" s="42">
        <f t="shared" si="9"/>
        <v>2.421302269794978</v>
      </c>
    </row>
    <row r="28" spans="1:21" ht="15" customHeight="1">
      <c r="A28" s="22">
        <v>21</v>
      </c>
      <c r="B28" s="32">
        <v>21</v>
      </c>
      <c r="C28" s="42">
        <f t="shared" si="8"/>
        <v>8.016627361939754</v>
      </c>
      <c r="D28" s="42">
        <f t="shared" si="8"/>
        <v>5.780407263955567</v>
      </c>
      <c r="E28" s="42">
        <f t="shared" si="8"/>
        <v>4.874038950219983</v>
      </c>
      <c r="F28" s="42">
        <f t="shared" si="8"/>
        <v>4.368814643385122</v>
      </c>
      <c r="G28" s="42">
        <f t="shared" si="8"/>
        <v>4.042135515192058</v>
      </c>
      <c r="H28" s="42">
        <f t="shared" si="8"/>
        <v>3.811749138549203</v>
      </c>
      <c r="I28" s="42">
        <f t="shared" si="8"/>
        <v>3.6395704228198156</v>
      </c>
      <c r="J28" s="42">
        <f t="shared" si="8"/>
        <v>3.505647327983752</v>
      </c>
      <c r="K28" s="42">
        <f t="shared" si="8"/>
        <v>3.398156422917964</v>
      </c>
      <c r="L28" s="42">
        <f t="shared" si="8"/>
        <v>3.3098217500082683</v>
      </c>
      <c r="M28" s="42">
        <f t="shared" si="9"/>
        <v>3.1729427973914426</v>
      </c>
      <c r="N28" s="42">
        <f t="shared" si="9"/>
        <v>3.02995317724708</v>
      </c>
      <c r="O28" s="42">
        <f t="shared" si="9"/>
        <v>2.879545490941382</v>
      </c>
      <c r="P28" s="42">
        <f t="shared" si="9"/>
        <v>2.801044729494606</v>
      </c>
      <c r="Q28" s="42">
        <f t="shared" si="9"/>
        <v>2.7199575924896635</v>
      </c>
      <c r="R28" s="42">
        <f t="shared" si="9"/>
        <v>2.6358861759945285</v>
      </c>
      <c r="S28" s="42">
        <f t="shared" si="9"/>
        <v>2.548404154367745</v>
      </c>
      <c r="T28" s="42">
        <f t="shared" si="9"/>
        <v>2.456815195728268</v>
      </c>
      <c r="U28" s="42">
        <f t="shared" si="9"/>
        <v>2.360422968195053</v>
      </c>
    </row>
    <row r="29" spans="1:21" ht="15" customHeight="1">
      <c r="A29" s="22">
        <v>22</v>
      </c>
      <c r="B29" s="32">
        <v>22</v>
      </c>
      <c r="C29" s="42">
        <f t="shared" si="8"/>
        <v>7.945345714688301</v>
      </c>
      <c r="D29" s="42">
        <f t="shared" si="8"/>
        <v>5.719016371585894</v>
      </c>
      <c r="E29" s="42">
        <f t="shared" si="8"/>
        <v>4.816627097170567</v>
      </c>
      <c r="F29" s="42">
        <f t="shared" si="8"/>
        <v>4.313449153414695</v>
      </c>
      <c r="G29" s="42">
        <f t="shared" si="8"/>
        <v>3.987963737017708</v>
      </c>
      <c r="H29" s="42">
        <f t="shared" si="8"/>
        <v>3.7583163248200435</v>
      </c>
      <c r="I29" s="42">
        <f t="shared" si="8"/>
        <v>3.5866491998604033</v>
      </c>
      <c r="J29" s="42">
        <f t="shared" si="8"/>
        <v>3.453038743828074</v>
      </c>
      <c r="K29" s="42">
        <f t="shared" si="8"/>
        <v>3.3457752124377294</v>
      </c>
      <c r="L29" s="42">
        <f t="shared" si="8"/>
        <v>3.257611069784616</v>
      </c>
      <c r="M29" s="42">
        <f t="shared" si="9"/>
        <v>3.1208742257149424</v>
      </c>
      <c r="N29" s="42">
        <f t="shared" si="9"/>
        <v>2.9779414489894407</v>
      </c>
      <c r="O29" s="42">
        <f t="shared" si="9"/>
        <v>2.8274484975554515</v>
      </c>
      <c r="P29" s="42">
        <f t="shared" si="9"/>
        <v>2.7488056275615236</v>
      </c>
      <c r="Q29" s="42">
        <f t="shared" si="9"/>
        <v>2.6674911168811377</v>
      </c>
      <c r="R29" s="42">
        <f t="shared" si="9"/>
        <v>2.583107061582268</v>
      </c>
      <c r="S29" s="42">
        <f t="shared" si="9"/>
        <v>2.495141870895168</v>
      </c>
      <c r="T29" s="42">
        <f t="shared" si="9"/>
        <v>2.402913423793507</v>
      </c>
      <c r="U29" s="42">
        <f t="shared" si="9"/>
        <v>2.3055974907038035</v>
      </c>
    </row>
    <row r="30" spans="1:21" ht="15" customHeight="1">
      <c r="A30" s="22">
        <v>23</v>
      </c>
      <c r="B30" s="32">
        <v>23</v>
      </c>
      <c r="C30" s="42">
        <f t="shared" si="8"/>
        <v>7.881112651375588</v>
      </c>
      <c r="D30" s="42">
        <f t="shared" si="8"/>
        <v>5.663707725034328</v>
      </c>
      <c r="E30" s="42">
        <f t="shared" si="8"/>
        <v>4.764842742588371</v>
      </c>
      <c r="F30" s="42">
        <f t="shared" si="8"/>
        <v>4.263540631654905</v>
      </c>
      <c r="G30" s="42">
        <f t="shared" si="8"/>
        <v>3.9391920836351346</v>
      </c>
      <c r="H30" s="42">
        <f t="shared" si="8"/>
        <v>3.7102267924638</v>
      </c>
      <c r="I30" s="42">
        <f t="shared" si="8"/>
        <v>3.539014414855046</v>
      </c>
      <c r="J30" s="42">
        <f t="shared" si="8"/>
        <v>3.405688175917021</v>
      </c>
      <c r="K30" s="42">
        <f t="shared" si="8"/>
        <v>3.298623596492689</v>
      </c>
      <c r="L30" s="42">
        <f t="shared" si="8"/>
        <v>3.210601562386728</v>
      </c>
      <c r="M30" s="42">
        <f t="shared" si="9"/>
        <v>3.0740352485736366</v>
      </c>
      <c r="N30" s="42">
        <f t="shared" si="9"/>
        <v>2.9311308935575653</v>
      </c>
      <c r="O30" s="42">
        <f t="shared" si="9"/>
        <v>2.780495833576424</v>
      </c>
      <c r="P30" s="42">
        <f t="shared" si="9"/>
        <v>2.701710855035344</v>
      </c>
      <c r="Q30" s="42">
        <f t="shared" si="9"/>
        <v>2.6201973923889454</v>
      </c>
      <c r="R30" s="42">
        <f t="shared" si="9"/>
        <v>2.5355006982863415</v>
      </c>
      <c r="S30" s="42">
        <f t="shared" si="9"/>
        <v>2.4470807602483546</v>
      </c>
      <c r="T30" s="42">
        <f t="shared" si="9"/>
        <v>2.3541986138297943</v>
      </c>
      <c r="U30" s="42">
        <f t="shared" si="9"/>
        <v>2.255973186038318</v>
      </c>
    </row>
    <row r="31" spans="1:21" ht="15" customHeight="1">
      <c r="A31" s="22">
        <v>24</v>
      </c>
      <c r="B31" s="32">
        <v>24</v>
      </c>
      <c r="C31" s="42">
        <f t="shared" si="8"/>
        <v>7.822904990462121</v>
      </c>
      <c r="D31" s="42">
        <f t="shared" si="8"/>
        <v>5.613628673017956</v>
      </c>
      <c r="E31" s="42">
        <f t="shared" si="8"/>
        <v>4.718060608865926</v>
      </c>
      <c r="F31" s="42">
        <f t="shared" si="8"/>
        <v>4.218463800498284</v>
      </c>
      <c r="G31" s="42">
        <f t="shared" si="8"/>
        <v>3.8950815905991476</v>
      </c>
      <c r="H31" s="42">
        <f t="shared" si="8"/>
        <v>3.6667131553258514</v>
      </c>
      <c r="I31" s="42">
        <f t="shared" si="8"/>
        <v>3.4959271033585537</v>
      </c>
      <c r="J31" s="42">
        <f t="shared" si="8"/>
        <v>3.362856659805402</v>
      </c>
      <c r="K31" s="42">
        <f t="shared" si="8"/>
        <v>3.255991032347083</v>
      </c>
      <c r="L31" s="42">
        <f t="shared" si="8"/>
        <v>3.168054263369413</v>
      </c>
      <c r="M31" s="42">
        <f t="shared" si="9"/>
        <v>3.031630058103474</v>
      </c>
      <c r="N31" s="42">
        <f t="shared" si="9"/>
        <v>2.8887257030874025</v>
      </c>
      <c r="O31" s="42">
        <f t="shared" si="9"/>
        <v>2.73800537797797</v>
      </c>
      <c r="P31" s="42">
        <f t="shared" si="9"/>
        <v>2.659078290889738</v>
      </c>
      <c r="Q31" s="42">
        <f t="shared" si="9"/>
        <v>2.577337454567896</v>
      </c>
      <c r="R31" s="42">
        <f t="shared" si="9"/>
        <v>2.492328121661558</v>
      </c>
      <c r="S31" s="42">
        <f t="shared" si="9"/>
        <v>2.4034534362726845</v>
      </c>
      <c r="T31" s="42">
        <f t="shared" si="9"/>
        <v>2.3099460122466553</v>
      </c>
      <c r="U31" s="42">
        <f t="shared" si="9"/>
        <v>2.210811089753406</v>
      </c>
    </row>
    <row r="32" spans="2:21" ht="15" customHeight="1">
      <c r="B32" s="3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5" customHeight="1">
      <c r="A33" s="22">
        <v>25</v>
      </c>
      <c r="B33" s="32">
        <v>25</v>
      </c>
      <c r="C33" s="42">
        <f aca="true" t="shared" si="10" ref="C33:L37">FINV($A$1,C$1,$A33)</f>
        <v>7.769813237246126</v>
      </c>
      <c r="D33" s="42">
        <f t="shared" si="10"/>
        <v>5.568040251091588</v>
      </c>
      <c r="E33" s="42">
        <f t="shared" si="10"/>
        <v>4.675484888139181</v>
      </c>
      <c r="F33" s="42">
        <f t="shared" si="10"/>
        <v>4.177422852080781</v>
      </c>
      <c r="G33" s="42">
        <f t="shared" si="10"/>
        <v>3.854950136883417</v>
      </c>
      <c r="H33" s="42">
        <f t="shared" si="10"/>
        <v>3.6271785575081594</v>
      </c>
      <c r="I33" s="42">
        <f t="shared" si="10"/>
        <v>3.456761987763457</v>
      </c>
      <c r="J33" s="42">
        <f t="shared" si="10"/>
        <v>3.3239189178857487</v>
      </c>
      <c r="K33" s="42">
        <f t="shared" si="10"/>
        <v>3.217223820684012</v>
      </c>
      <c r="L33" s="42">
        <f t="shared" si="10"/>
        <v>3.1294007385440636</v>
      </c>
      <c r="M33" s="42">
        <f aca="true" t="shared" si="11" ref="M33:U37">FINV($A$1,M$1,$A33)</f>
        <v>2.9930617984064156</v>
      </c>
      <c r="N33" s="42">
        <f t="shared" si="11"/>
        <v>2.8501858650997747</v>
      </c>
      <c r="O33" s="42">
        <f t="shared" si="11"/>
        <v>2.69932343144319</v>
      </c>
      <c r="P33" s="42">
        <f t="shared" si="11"/>
        <v>2.6202542358078063</v>
      </c>
      <c r="Q33" s="42">
        <f t="shared" si="11"/>
        <v>2.5383144475199515</v>
      </c>
      <c r="R33" s="42">
        <f t="shared" si="11"/>
        <v>2.4529924758098787</v>
      </c>
      <c r="S33" s="42">
        <f t="shared" si="11"/>
        <v>2.3636914647795493</v>
      </c>
      <c r="T33" s="42">
        <f t="shared" si="11"/>
        <v>2.269558763146051</v>
      </c>
      <c r="U33" s="42">
        <f t="shared" si="11"/>
        <v>2.169514345951029</v>
      </c>
    </row>
    <row r="34" spans="1:21" ht="15" customHeight="1">
      <c r="A34" s="22">
        <v>26</v>
      </c>
      <c r="B34" s="32">
        <v>26</v>
      </c>
      <c r="C34" s="42">
        <f t="shared" si="10"/>
        <v>7.721268957538996</v>
      </c>
      <c r="D34" s="42">
        <f t="shared" si="10"/>
        <v>5.526317181647755</v>
      </c>
      <c r="E34" s="42">
        <f t="shared" si="10"/>
        <v>4.636547146219527</v>
      </c>
      <c r="F34" s="42">
        <f t="shared" si="10"/>
        <v>4.1399630390515085</v>
      </c>
      <c r="G34" s="42">
        <f t="shared" si="10"/>
        <v>3.818342975137057</v>
      </c>
      <c r="H34" s="42">
        <f t="shared" si="10"/>
        <v>3.5910829865315463</v>
      </c>
      <c r="I34" s="42">
        <f t="shared" si="10"/>
        <v>3.4210074773000088</v>
      </c>
      <c r="J34" s="42">
        <f t="shared" si="10"/>
        <v>3.2883917810977437</v>
      </c>
      <c r="K34" s="42">
        <f t="shared" si="10"/>
        <v>3.1818103707337286</v>
      </c>
      <c r="L34" s="42">
        <f t="shared" si="10"/>
        <v>3.094100975431502</v>
      </c>
      <c r="M34" s="42">
        <f t="shared" si="11"/>
        <v>2.957847300422145</v>
      </c>
      <c r="N34" s="42">
        <f t="shared" si="11"/>
        <v>2.814971367115504</v>
      </c>
      <c r="O34" s="42">
        <f t="shared" si="11"/>
        <v>2.663995246621198</v>
      </c>
      <c r="P34" s="42">
        <f t="shared" si="11"/>
        <v>2.584783942438662</v>
      </c>
      <c r="Q34" s="42">
        <f t="shared" si="11"/>
        <v>2.502616780475364</v>
      </c>
      <c r="R34" s="42">
        <f t="shared" si="11"/>
        <v>2.417010591670987</v>
      </c>
      <c r="S34" s="42">
        <f t="shared" si="11"/>
        <v>2.3272832549992017</v>
      </c>
      <c r="T34" s="42">
        <f t="shared" si="11"/>
        <v>2.23253948661295</v>
      </c>
      <c r="U34" s="42">
        <f t="shared" si="11"/>
        <v>2.13159978557087</v>
      </c>
    </row>
    <row r="35" spans="1:21" ht="15" customHeight="1">
      <c r="A35" s="22">
        <v>27</v>
      </c>
      <c r="B35" s="32">
        <v>27</v>
      </c>
      <c r="C35" s="42">
        <f t="shared" si="10"/>
        <v>7.676703717152122</v>
      </c>
      <c r="D35" s="42">
        <f t="shared" si="10"/>
        <v>5.488118404173292</v>
      </c>
      <c r="E35" s="42">
        <f t="shared" si="10"/>
        <v>4.600906322593801</v>
      </c>
      <c r="F35" s="42">
        <f t="shared" si="10"/>
        <v>4.1056296140595805</v>
      </c>
      <c r="G35" s="42">
        <f t="shared" si="10"/>
        <v>3.7847485145903192</v>
      </c>
      <c r="H35" s="42">
        <f t="shared" si="10"/>
        <v>3.558000116754556</v>
      </c>
      <c r="I35" s="42">
        <f t="shared" si="10"/>
        <v>3.3882088246173225</v>
      </c>
      <c r="J35" s="42">
        <f t="shared" si="10"/>
        <v>3.2558205020905007</v>
      </c>
      <c r="K35" s="42">
        <f t="shared" si="10"/>
        <v>3.1493812002736377</v>
      </c>
      <c r="L35" s="42">
        <f t="shared" si="10"/>
        <v>3.061757070099702</v>
      </c>
      <c r="M35" s="42">
        <f t="shared" si="11"/>
        <v>2.925560238509206</v>
      </c>
      <c r="N35" s="42">
        <f t="shared" si="11"/>
        <v>2.7827127269119956</v>
      </c>
      <c r="O35" s="42">
        <f t="shared" si="11"/>
        <v>2.6315802870158223</v>
      </c>
      <c r="P35" s="42">
        <f t="shared" si="11"/>
        <v>2.5522410851408495</v>
      </c>
      <c r="Q35" s="42">
        <f t="shared" si="11"/>
        <v>2.4698749712115387</v>
      </c>
      <c r="R35" s="42">
        <f t="shared" si="11"/>
        <v>2.3839561436034273</v>
      </c>
      <c r="S35" s="42">
        <f t="shared" si="11"/>
        <v>2.293802481290186</v>
      </c>
      <c r="T35" s="42">
        <f t="shared" si="11"/>
        <v>2.1984618570058956</v>
      </c>
      <c r="U35" s="42">
        <f t="shared" si="11"/>
        <v>2.0966410829714732</v>
      </c>
    </row>
    <row r="36" spans="1:21" ht="15" customHeight="1">
      <c r="A36" s="22">
        <v>28</v>
      </c>
      <c r="B36" s="32">
        <v>28</v>
      </c>
      <c r="C36" s="42">
        <f t="shared" si="10"/>
        <v>7.635662768734619</v>
      </c>
      <c r="D36" s="42">
        <f t="shared" si="10"/>
        <v>5.452932327898452</v>
      </c>
      <c r="E36" s="42">
        <f t="shared" si="10"/>
        <v>4.5681076699111145</v>
      </c>
      <c r="F36" s="42">
        <f t="shared" si="10"/>
        <v>4.074024673172971</v>
      </c>
      <c r="G36" s="42">
        <f t="shared" si="10"/>
        <v>3.7538825381489005</v>
      </c>
      <c r="H36" s="42">
        <f t="shared" si="10"/>
        <v>3.5275604659545934</v>
      </c>
      <c r="I36" s="42">
        <f t="shared" si="10"/>
        <v>3.3580818126210943</v>
      </c>
      <c r="J36" s="42">
        <f t="shared" si="10"/>
        <v>3.225864020350855</v>
      </c>
      <c r="K36" s="42">
        <f t="shared" si="10"/>
        <v>3.1195384053717135</v>
      </c>
      <c r="L36" s="42">
        <f t="shared" si="10"/>
        <v>3.031999540326069</v>
      </c>
      <c r="M36" s="42">
        <f t="shared" si="11"/>
        <v>2.8958879738638643</v>
      </c>
      <c r="N36" s="42">
        <f t="shared" si="11"/>
        <v>2.7530120405572234</v>
      </c>
      <c r="O36" s="42">
        <f t="shared" si="11"/>
        <v>2.6017517029686132</v>
      </c>
      <c r="P36" s="42">
        <f t="shared" si="11"/>
        <v>2.5222703925464884</v>
      </c>
      <c r="Q36" s="42">
        <f t="shared" si="11"/>
        <v>2.4396911157964496</v>
      </c>
      <c r="R36" s="42">
        <f t="shared" si="11"/>
        <v>2.3535022819487494</v>
      </c>
      <c r="S36" s="42">
        <f t="shared" si="11"/>
        <v>2.262936504848767</v>
      </c>
      <c r="T36" s="42">
        <f t="shared" si="11"/>
        <v>2.1669990246664383</v>
      </c>
      <c r="U36" s="42">
        <f t="shared" si="11"/>
        <v>2.0643113884943887</v>
      </c>
    </row>
    <row r="37" spans="1:21" ht="15" customHeight="1">
      <c r="A37" s="22">
        <v>29</v>
      </c>
      <c r="B37" s="32">
        <v>29</v>
      </c>
      <c r="C37" s="42">
        <f t="shared" si="10"/>
        <v>7.597691364935599</v>
      </c>
      <c r="D37" s="42">
        <f t="shared" si="10"/>
        <v>5.420474735728931</v>
      </c>
      <c r="E37" s="42">
        <f t="shared" si="10"/>
        <v>4.537810127658304</v>
      </c>
      <c r="F37" s="42">
        <f t="shared" si="10"/>
        <v>4.044863999297377</v>
      </c>
      <c r="G37" s="42">
        <f t="shared" si="10"/>
        <v>3.7254039852996357</v>
      </c>
      <c r="H37" s="42">
        <f t="shared" si="10"/>
        <v>3.4994798170373542</v>
      </c>
      <c r="I37" s="42">
        <f t="shared" si="10"/>
        <v>3.3302569590887288</v>
      </c>
      <c r="J37" s="42">
        <f t="shared" si="10"/>
        <v>3.1982096970750717</v>
      </c>
      <c r="K37" s="42">
        <f t="shared" si="10"/>
        <v>3.091997768933652</v>
      </c>
      <c r="L37" s="42">
        <f t="shared" si="10"/>
        <v>3.0045157473068684</v>
      </c>
      <c r="M37" s="42">
        <f t="shared" si="11"/>
        <v>2.8684610242635245</v>
      </c>
      <c r="N37" s="42">
        <f t="shared" si="11"/>
        <v>2.7255850909568835</v>
      </c>
      <c r="O37" s="42">
        <f t="shared" si="11"/>
        <v>2.5741826448211214</v>
      </c>
      <c r="P37" s="42">
        <f t="shared" si="11"/>
        <v>2.4945734367065597</v>
      </c>
      <c r="Q37" s="42">
        <f t="shared" si="11"/>
        <v>2.4118094188452233</v>
      </c>
      <c r="R37" s="42">
        <f t="shared" si="11"/>
        <v>2.325336367903219</v>
      </c>
      <c r="S37" s="42">
        <f t="shared" si="11"/>
        <v>2.234372686871211</v>
      </c>
      <c r="T37" s="42">
        <f t="shared" si="11"/>
        <v>2.137852561645559</v>
      </c>
      <c r="U37" s="42">
        <f t="shared" si="11"/>
        <v>2.034298063335882</v>
      </c>
    </row>
    <row r="38" spans="2:21" ht="15" customHeight="1">
      <c r="B38" s="3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5" customHeight="1">
      <c r="A39" s="22">
        <v>30</v>
      </c>
      <c r="B39" s="32">
        <v>30</v>
      </c>
      <c r="C39" s="42">
        <f aca="true" t="shared" si="12" ref="C39:L43">FINV($A$1,C$1,$A39)</f>
        <v>7.562448445241898</v>
      </c>
      <c r="D39" s="42">
        <f t="shared" si="12"/>
        <v>5.390347723732702</v>
      </c>
      <c r="E39" s="42">
        <f t="shared" si="12"/>
        <v>4.509729478741065</v>
      </c>
      <c r="F39" s="42">
        <f t="shared" si="12"/>
        <v>4.017863375338493</v>
      </c>
      <c r="G39" s="42">
        <f t="shared" si="12"/>
        <v>3.6990286389482208</v>
      </c>
      <c r="H39" s="42">
        <f t="shared" si="12"/>
        <v>3.4734739529085346</v>
      </c>
      <c r="I39" s="42">
        <f t="shared" si="12"/>
        <v>3.3045068903447827</v>
      </c>
      <c r="J39" s="42">
        <f t="shared" si="12"/>
        <v>3.172630158587708</v>
      </c>
      <c r="K39" s="42">
        <f t="shared" si="12"/>
        <v>3.06653191728401</v>
      </c>
      <c r="L39" s="42">
        <f t="shared" si="12"/>
        <v>2.9791067390760873</v>
      </c>
      <c r="M39" s="42">
        <f aca="true" t="shared" si="13" ref="M39:U43">FINV($A$1,M$1,$A39)</f>
        <v>2.843108859451604</v>
      </c>
      <c r="N39" s="42">
        <f t="shared" si="13"/>
        <v>2.7001760827261023</v>
      </c>
      <c r="O39" s="42">
        <f t="shared" si="13"/>
        <v>2.5486599497526186</v>
      </c>
      <c r="P39" s="42">
        <f t="shared" si="13"/>
        <v>2.46892284394562</v>
      </c>
      <c r="Q39" s="42">
        <f t="shared" si="13"/>
        <v>2.385974084972986</v>
      </c>
      <c r="R39" s="42">
        <f t="shared" si="13"/>
        <v>2.2992026060819626</v>
      </c>
      <c r="S39" s="42">
        <f t="shared" si="13"/>
        <v>2.207855231972644</v>
      </c>
      <c r="T39" s="42">
        <f t="shared" si="13"/>
        <v>2.110766672558384</v>
      </c>
      <c r="U39" s="42">
        <f t="shared" si="13"/>
        <v>2.006359522965795</v>
      </c>
    </row>
    <row r="40" spans="1:21" ht="15" customHeight="1">
      <c r="A40" s="22">
        <v>40</v>
      </c>
      <c r="B40" s="32">
        <v>40</v>
      </c>
      <c r="C40" s="42">
        <f t="shared" si="12"/>
        <v>7.314156391657889</v>
      </c>
      <c r="D40" s="42">
        <f t="shared" si="12"/>
        <v>5.178492301638471</v>
      </c>
      <c r="E40" s="42">
        <f t="shared" si="12"/>
        <v>4.3125965021317825</v>
      </c>
      <c r="F40" s="42">
        <f t="shared" si="12"/>
        <v>3.828290573437698</v>
      </c>
      <c r="G40" s="42">
        <f t="shared" si="12"/>
        <v>3.5138327802997082</v>
      </c>
      <c r="H40" s="42">
        <f t="shared" si="12"/>
        <v>3.291006578365341</v>
      </c>
      <c r="I40" s="42">
        <f t="shared" si="12"/>
        <v>3.1237732400768436</v>
      </c>
      <c r="J40" s="42">
        <f t="shared" si="12"/>
        <v>2.9929765332781244</v>
      </c>
      <c r="K40" s="42">
        <f t="shared" si="12"/>
        <v>2.887560413000756</v>
      </c>
      <c r="L40" s="42">
        <f t="shared" si="12"/>
        <v>2.800533138724859</v>
      </c>
      <c r="M40" s="42">
        <f t="shared" si="13"/>
        <v>2.6648194761946797</v>
      </c>
      <c r="N40" s="42">
        <f t="shared" si="13"/>
        <v>2.521616693229589</v>
      </c>
      <c r="O40" s="42">
        <f t="shared" si="13"/>
        <v>2.368878426750598</v>
      </c>
      <c r="P40" s="42">
        <f t="shared" si="13"/>
        <v>2.2880044525663834</v>
      </c>
      <c r="Q40" s="42">
        <f t="shared" si="13"/>
        <v>2.2033788127373555</v>
      </c>
      <c r="R40" s="42">
        <f t="shared" si="13"/>
        <v>2.1142341211088933</v>
      </c>
      <c r="S40" s="42">
        <f t="shared" si="13"/>
        <v>2.0194050875943503</v>
      </c>
      <c r="T40" s="42">
        <f t="shared" si="13"/>
        <v>1.9171864096279023</v>
      </c>
      <c r="U40" s="42">
        <f t="shared" si="13"/>
        <v>1.8048496031042305</v>
      </c>
    </row>
    <row r="41" spans="1:21" ht="15" customHeight="1">
      <c r="A41" s="22">
        <v>60</v>
      </c>
      <c r="B41" s="32">
        <v>60</v>
      </c>
      <c r="C41" s="42">
        <f t="shared" si="12"/>
        <v>7.0771193350083195</v>
      </c>
      <c r="D41" s="42">
        <f t="shared" si="12"/>
        <v>4.977437129127793</v>
      </c>
      <c r="E41" s="42">
        <f t="shared" si="12"/>
        <v>4.1258942928834585</v>
      </c>
      <c r="F41" s="42">
        <f t="shared" si="12"/>
        <v>3.6490632737695705</v>
      </c>
      <c r="G41" s="42">
        <f t="shared" si="12"/>
        <v>3.338868737046141</v>
      </c>
      <c r="H41" s="42">
        <f t="shared" si="12"/>
        <v>3.1186857540888013</v>
      </c>
      <c r="I41" s="42">
        <f t="shared" si="12"/>
        <v>2.9530440315284068</v>
      </c>
      <c r="J41" s="42">
        <f t="shared" si="12"/>
        <v>2.823270506269182</v>
      </c>
      <c r="K41" s="42">
        <f t="shared" si="12"/>
        <v>2.718451241889852</v>
      </c>
      <c r="L41" s="42">
        <f t="shared" si="12"/>
        <v>2.6317508172724047</v>
      </c>
      <c r="M41" s="42">
        <f t="shared" si="13"/>
        <v>2.4961082090158015</v>
      </c>
      <c r="N41" s="42">
        <f t="shared" si="13"/>
        <v>2.3522943592979573</v>
      </c>
      <c r="O41" s="42">
        <f t="shared" si="13"/>
        <v>2.1978081576889963</v>
      </c>
      <c r="P41" s="42">
        <f t="shared" si="13"/>
        <v>2.1153709894861095</v>
      </c>
      <c r="Q41" s="42">
        <f t="shared" si="13"/>
        <v>2.028471612902649</v>
      </c>
      <c r="R41" s="42">
        <f t="shared" si="13"/>
        <v>1.936015792125545</v>
      </c>
      <c r="S41" s="42">
        <f t="shared" si="13"/>
        <v>1.836255592024827</v>
      </c>
      <c r="T41" s="42">
        <f t="shared" si="13"/>
        <v>1.7263204199480242</v>
      </c>
      <c r="U41" s="42">
        <f t="shared" si="13"/>
        <v>1.6008101511033601</v>
      </c>
    </row>
    <row r="42" spans="1:21" ht="15" customHeight="1">
      <c r="A42" s="22">
        <v>120</v>
      </c>
      <c r="B42" s="32">
        <v>120</v>
      </c>
      <c r="C42" s="42">
        <f t="shared" si="12"/>
        <v>6.850882527942304</v>
      </c>
      <c r="D42" s="42">
        <f t="shared" si="12"/>
        <v>4.786500085174339</v>
      </c>
      <c r="E42" s="42">
        <f t="shared" si="12"/>
        <v>3.949082838516915</v>
      </c>
      <c r="F42" s="42">
        <f t="shared" si="12"/>
        <v>3.4795277770172106</v>
      </c>
      <c r="G42" s="42">
        <f t="shared" si="12"/>
        <v>3.173539653289481</v>
      </c>
      <c r="H42" s="42">
        <f t="shared" si="12"/>
        <v>2.9558577807620168</v>
      </c>
      <c r="I42" s="42">
        <f t="shared" si="12"/>
        <v>2.7917650413655792</v>
      </c>
      <c r="J42" s="42">
        <f t="shared" si="12"/>
        <v>2.6629152216628427</v>
      </c>
      <c r="K42" s="42">
        <f t="shared" si="12"/>
        <v>2.5585791263438296</v>
      </c>
      <c r="L42" s="42">
        <f t="shared" si="12"/>
        <v>2.472077653692395</v>
      </c>
      <c r="M42" s="42">
        <f t="shared" si="13"/>
        <v>2.33629293688864</v>
      </c>
      <c r="N42" s="42">
        <f t="shared" si="13"/>
        <v>2.1914985381954466</v>
      </c>
      <c r="O42" s="42">
        <f t="shared" si="13"/>
        <v>2.034582280430186</v>
      </c>
      <c r="P42" s="42">
        <f t="shared" si="13"/>
        <v>1.950013484020019</v>
      </c>
      <c r="Q42" s="42">
        <f t="shared" si="13"/>
        <v>1.8600019302539295</v>
      </c>
      <c r="R42" s="42">
        <f t="shared" si="13"/>
        <v>1.762849421993451</v>
      </c>
      <c r="S42" s="42">
        <f t="shared" si="13"/>
        <v>1.6556924720134703</v>
      </c>
      <c r="T42" s="42">
        <f t="shared" si="13"/>
        <v>1.5329923996887374</v>
      </c>
      <c r="U42" s="42">
        <f t="shared" si="13"/>
        <v>1.3807408549837419</v>
      </c>
    </row>
    <row r="43" spans="1:21" s="35" customFormat="1" ht="15" customHeight="1">
      <c r="A43" s="35">
        <v>99999</v>
      </c>
      <c r="B43" s="36" t="s">
        <v>18</v>
      </c>
      <c r="C43" s="43">
        <f t="shared" si="12"/>
        <v>6.635104909946676</v>
      </c>
      <c r="D43" s="43">
        <f t="shared" si="12"/>
        <v>4.605396952683805</v>
      </c>
      <c r="E43" s="43">
        <f t="shared" si="12"/>
        <v>3.7818210785189876</v>
      </c>
      <c r="F43" s="43">
        <f t="shared" si="12"/>
        <v>3.319371444376884</v>
      </c>
      <c r="G43" s="43">
        <f t="shared" si="12"/>
        <v>3.0174476250977023</v>
      </c>
      <c r="H43" s="43">
        <f t="shared" si="12"/>
        <v>2.802153176162392</v>
      </c>
      <c r="I43" s="43">
        <f t="shared" si="12"/>
        <v>2.639509943946905</v>
      </c>
      <c r="J43" s="43">
        <f t="shared" si="12"/>
        <v>2.5114559321082197</v>
      </c>
      <c r="K43" s="43">
        <f t="shared" si="12"/>
        <v>2.4075177407212323</v>
      </c>
      <c r="L43" s="43">
        <f t="shared" si="12"/>
        <v>2.321101533198089</v>
      </c>
      <c r="M43" s="43">
        <f t="shared" si="13"/>
        <v>2.184918912462308</v>
      </c>
      <c r="N43" s="43">
        <f t="shared" si="13"/>
        <v>2.0387034282975947</v>
      </c>
      <c r="O43" s="43">
        <f t="shared" si="13"/>
        <v>1.8784902522384073</v>
      </c>
      <c r="P43" s="43">
        <f t="shared" si="13"/>
        <v>1.7910153360389813</v>
      </c>
      <c r="Q43" s="43">
        <f t="shared" si="13"/>
        <v>1.6965984173111792</v>
      </c>
      <c r="R43" s="43">
        <f t="shared" si="13"/>
        <v>1.5924754848128941</v>
      </c>
      <c r="S43" s="43">
        <f t="shared" si="13"/>
        <v>1.4732144393292401</v>
      </c>
      <c r="T43" s="43">
        <f t="shared" si="13"/>
        <v>1.32485666881621</v>
      </c>
      <c r="U43" s="43">
        <v>1</v>
      </c>
    </row>
  </sheetData>
  <printOptions horizontalCentered="1"/>
  <pageMargins left="0.7" right="0.7" top="1" bottom="1" header="0.5" footer="0.5"/>
  <pageSetup horizontalDpi="300" verticalDpi="300" orientation="portrait" r:id="rId2"/>
  <headerFooter alignWithMargins="0">
    <oddFooter>&amp;R&amp;9Appendix E: Tables - 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Clone of Hays' Tables, Appx E</dc:title>
  <dc:subject/>
  <dc:creator>Richard Williams</dc:creator>
  <cp:keywords/>
  <dc:description/>
  <cp:lastModifiedBy>Richard Williams</cp:lastModifiedBy>
  <cp:lastPrinted>2004-03-09T15:33:49Z</cp:lastPrinted>
  <dcterms:created xsi:type="dcterms:W3CDTF">1996-09-26T17:34:39Z</dcterms:created>
  <dcterms:modified xsi:type="dcterms:W3CDTF">2004-03-09T15:34:18Z</dcterms:modified>
  <cp:category/>
  <cp:version/>
  <cp:contentType/>
  <cp:contentStatus/>
</cp:coreProperties>
</file>