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lvin1\Documents\Teaching\ND\30210_F14\"/>
    </mc:Choice>
  </mc:AlternateContent>
  <bookViews>
    <workbookView xWindow="0" yWindow="0" windowWidth="23970" windowHeight="9660" activeTab="1"/>
  </bookViews>
  <sheets>
    <sheet name="Answer Report 1" sheetId="2" r:id="rId1"/>
    <sheet name="Sheet1" sheetId="1" r:id="rId2"/>
  </sheets>
  <definedNames>
    <definedName name="solver_adj" localSheetId="1" hidden="1">Sheet1!$F$12:$F$23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Sheet1!$C$26</definedName>
    <definedName name="solver_lhs10" localSheetId="1" hidden="1">Sheet1!$F$12</definedName>
    <definedName name="solver_lhs11" localSheetId="1" hidden="1">Sheet1!$F$13</definedName>
    <definedName name="solver_lhs12" localSheetId="1" hidden="1">Sheet1!$F$14</definedName>
    <definedName name="solver_lhs13" localSheetId="1" hidden="1">Sheet1!$F$15</definedName>
    <definedName name="solver_lhs14" localSheetId="1" hidden="1">Sheet1!$F$16</definedName>
    <definedName name="solver_lhs15" localSheetId="1" hidden="1">Sheet1!$F$17</definedName>
    <definedName name="solver_lhs16" localSheetId="1" hidden="1">Sheet1!$F$18</definedName>
    <definedName name="solver_lhs17" localSheetId="1" hidden="1">Sheet1!$F$19</definedName>
    <definedName name="solver_lhs18" localSheetId="1" hidden="1">Sheet1!$F$20</definedName>
    <definedName name="solver_lhs19" localSheetId="1" hidden="1">Sheet1!$F$21</definedName>
    <definedName name="solver_lhs2" localSheetId="1" hidden="1">Sheet1!$C$27</definedName>
    <definedName name="solver_lhs20" localSheetId="1" hidden="1">Sheet1!$F$22</definedName>
    <definedName name="solver_lhs21" localSheetId="1" hidden="1">Sheet1!$F$23</definedName>
    <definedName name="solver_lhs3" localSheetId="1" hidden="1">Sheet1!$C$28</definedName>
    <definedName name="solver_lhs4" localSheetId="1" hidden="1">Sheet1!$C$31</definedName>
    <definedName name="solver_lhs5" localSheetId="1" hidden="1">Sheet1!$C$32</definedName>
    <definedName name="solver_lhs6" localSheetId="1" hidden="1">Sheet1!$C$33</definedName>
    <definedName name="solver_lhs7" localSheetId="1" hidden="1">Sheet1!$C$34</definedName>
    <definedName name="solver_lhs8" localSheetId="1" hidden="1">Sheet1!$D$36</definedName>
    <definedName name="solver_lhs9" localSheetId="1" hidden="1">Sheet1!$D$37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21</definedName>
    <definedName name="solver_nwt" localSheetId="1" hidden="1">1</definedName>
    <definedName name="solver_opt" localSheetId="1" hidden="1">Sheet1!$K$37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10" localSheetId="1" hidden="1">4</definedName>
    <definedName name="solver_rel11" localSheetId="1" hidden="1">4</definedName>
    <definedName name="solver_rel12" localSheetId="1" hidden="1">4</definedName>
    <definedName name="solver_rel13" localSheetId="1" hidden="1">4</definedName>
    <definedName name="solver_rel14" localSheetId="1" hidden="1">4</definedName>
    <definedName name="solver_rel15" localSheetId="1" hidden="1">4</definedName>
    <definedName name="solver_rel16" localSheetId="1" hidden="1">4</definedName>
    <definedName name="solver_rel17" localSheetId="1" hidden="1">4</definedName>
    <definedName name="solver_rel18" localSheetId="1" hidden="1">4</definedName>
    <definedName name="solver_rel19" localSheetId="1" hidden="1">4</definedName>
    <definedName name="solver_rel2" localSheetId="1" hidden="1">1</definedName>
    <definedName name="solver_rel20" localSheetId="1" hidden="1">4</definedName>
    <definedName name="solver_rel21" localSheetId="1" hidden="1">4</definedName>
    <definedName name="solver_rel3" localSheetId="1" hidden="1">1</definedName>
    <definedName name="solver_rel4" localSheetId="1" hidden="1">2</definedName>
    <definedName name="solver_rel5" localSheetId="1" hidden="1">2</definedName>
    <definedName name="solver_rel6" localSheetId="1" hidden="1">2</definedName>
    <definedName name="solver_rel7" localSheetId="1" hidden="1">2</definedName>
    <definedName name="solver_rel8" localSheetId="1" hidden="1">1</definedName>
    <definedName name="solver_rel9" localSheetId="1" hidden="1">3</definedName>
    <definedName name="solver_rhs1" localSheetId="1" hidden="1">Sheet1!$E$26</definedName>
    <definedName name="solver_rhs10" localSheetId="1" hidden="1">integer</definedName>
    <definedName name="solver_rhs11" localSheetId="1" hidden="1">integer</definedName>
    <definedName name="solver_rhs12" localSheetId="1" hidden="1">integer</definedName>
    <definedName name="solver_rhs13" localSheetId="1" hidden="1">integer</definedName>
    <definedName name="solver_rhs14" localSheetId="1" hidden="1">integer</definedName>
    <definedName name="solver_rhs15" localSheetId="1" hidden="1">integer</definedName>
    <definedName name="solver_rhs16" localSheetId="1" hidden="1">integer</definedName>
    <definedName name="solver_rhs17" localSheetId="1" hidden="1">integer</definedName>
    <definedName name="solver_rhs18" localSheetId="1" hidden="1">integer</definedName>
    <definedName name="solver_rhs19" localSheetId="1" hidden="1">integer</definedName>
    <definedName name="solver_rhs2" localSheetId="1" hidden="1">Sheet1!$E$27</definedName>
    <definedName name="solver_rhs20" localSheetId="1" hidden="1">integer</definedName>
    <definedName name="solver_rhs21" localSheetId="1" hidden="1">integer</definedName>
    <definedName name="solver_rhs3" localSheetId="1" hidden="1">Sheet1!$E$28</definedName>
    <definedName name="solver_rhs4" localSheetId="1" hidden="1">Sheet1!$E$31</definedName>
    <definedName name="solver_rhs5" localSheetId="1" hidden="1">Sheet1!$E$32</definedName>
    <definedName name="solver_rhs6" localSheetId="1" hidden="1">Sheet1!$E$33</definedName>
    <definedName name="solver_rhs7" localSheetId="1" hidden="1">Sheet1!$E$34</definedName>
    <definedName name="solver_rhs8" localSheetId="1" hidden="1">Sheet1!$F$36</definedName>
    <definedName name="solver_rhs9" localSheetId="1" hidden="1">Sheet1!$F$37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0" i="1"/>
  <c r="L29" i="1"/>
  <c r="F37" i="1"/>
  <c r="D37" i="1"/>
  <c r="D36" i="1"/>
  <c r="C34" i="1"/>
  <c r="C33" i="1"/>
  <c r="C32" i="1"/>
  <c r="C31" i="1"/>
  <c r="C28" i="1"/>
  <c r="C27" i="1"/>
  <c r="C26" i="1"/>
  <c r="Q31" i="1"/>
  <c r="Q30" i="1"/>
  <c r="Q29" i="1"/>
  <c r="F36" i="1"/>
  <c r="E34" i="1"/>
  <c r="E33" i="1"/>
  <c r="E28" i="1"/>
  <c r="E26" i="1"/>
  <c r="L32" i="1" l="1"/>
  <c r="Q32" i="1"/>
  <c r="K37" i="1" l="1"/>
</calcChain>
</file>

<file path=xl/sharedStrings.xml><?xml version="1.0" encoding="utf-8"?>
<sst xmlns="http://schemas.openxmlformats.org/spreadsheetml/2006/main" count="190" uniqueCount="148">
  <si>
    <t>Wareh. 1</t>
  </si>
  <si>
    <t>Wareh. 2</t>
  </si>
  <si>
    <t>Wareh. 3</t>
  </si>
  <si>
    <t>Outlet 1</t>
  </si>
  <si>
    <t>Outlet 2</t>
  </si>
  <si>
    <t>Outlet 3</t>
  </si>
  <si>
    <t>Outlet 4</t>
  </si>
  <si>
    <t>Demand at each outlet:</t>
  </si>
  <si>
    <t>Supply at each Wareh.</t>
  </si>
  <si>
    <t>Decesion variables:</t>
  </si>
  <si>
    <t>Units shipped from 1 to 1</t>
  </si>
  <si>
    <t>1 to 2</t>
  </si>
  <si>
    <t>1 to 3</t>
  </si>
  <si>
    <t>1 to 4</t>
  </si>
  <si>
    <t>2 to 1</t>
  </si>
  <si>
    <t>2 to 2</t>
  </si>
  <si>
    <t>2 to 3</t>
  </si>
  <si>
    <t>2 to 4</t>
  </si>
  <si>
    <t>3 to 1</t>
  </si>
  <si>
    <t>3 to 2</t>
  </si>
  <si>
    <t>3 to 3</t>
  </si>
  <si>
    <t>3 to 4</t>
  </si>
  <si>
    <t>Variable (initially set to 0)</t>
  </si>
  <si>
    <t>Wareh. supply constraints:</t>
  </si>
  <si>
    <t>Wareh. 1:</t>
  </si>
  <si>
    <t>at most</t>
  </si>
  <si>
    <t>Wareh. 2:</t>
  </si>
  <si>
    <t>Wareh. 3:</t>
  </si>
  <si>
    <t>Outlet demand constraints:</t>
  </si>
  <si>
    <t>Outlet 1:</t>
  </si>
  <si>
    <t>equals</t>
  </si>
  <si>
    <t>Outlet 2:</t>
  </si>
  <si>
    <t>Outlet 3:</t>
  </si>
  <si>
    <t>Outlet 4:</t>
  </si>
  <si>
    <t>Labor constraint 1:</t>
  </si>
  <si>
    <t>Labor constraint 2:</t>
  </si>
  <si>
    <t>at least</t>
  </si>
  <si>
    <t>nen-negative, integer</t>
  </si>
  <si>
    <t>Storage at Wareh. 1</t>
  </si>
  <si>
    <t>Shipping costs, per unit, supply/demand info, storage cost info:</t>
  </si>
  <si>
    <t>Storage cost at each Wareh.</t>
  </si>
  <si>
    <t>Storage at Wareh. 2</t>
  </si>
  <si>
    <t>Storage at Wareh. 3</t>
  </si>
  <si>
    <t>Total cost</t>
  </si>
  <si>
    <t>Objctive:</t>
  </si>
  <si>
    <t>Minimize</t>
  </si>
  <si>
    <t>Transportation problem,  Problem set 2.4, question 4 (page 37 of the textbook)</t>
  </si>
  <si>
    <t>Microsoft Excel 15.0 Answer Report</t>
  </si>
  <si>
    <t>Worksheet: [Book1]Sheet1</t>
  </si>
  <si>
    <t>Report Created: 9/12/2014 12:02:29 PM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</si>
  <si>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</si>
  <si>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</si>
  <si>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</si>
  <si>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</si>
  <si>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10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</si>
  <si>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</si>
  <si>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</si>
  <si>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</si>
  <si>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</si>
  <si>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</si>
  <si>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</si>
  <si>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</si>
  <si>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</si>
  <si>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</si>
  <si>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</si>
  <si>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</si>
  <si>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</si>
  <si>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</si>
  <si>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</si>
  <si>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</si>
  <si>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$K$30</t>
  </si>
  <si>
    <t>Total cost Storage cost at each Wareh.</t>
  </si>
  <si>
    <t>$F$12</t>
  </si>
  <si>
    <t>Units shipped from 1 to 1 Variable (initially set to 0)</t>
  </si>
  <si>
    <t>$F$13</t>
  </si>
  <si>
    <t>1 to 2 Variable (initially set to 0)</t>
  </si>
  <si>
    <t>$F$14</t>
  </si>
  <si>
    <t>1 to 3 Variable (initially set to 0)</t>
  </si>
  <si>
    <t>$F$15</t>
  </si>
  <si>
    <t>1 to 4 Variable (initially set to 0)</t>
  </si>
  <si>
    <t>$F$16</t>
  </si>
  <si>
    <t>2 to 1 Variable (initially set to 0)</t>
  </si>
  <si>
    <t>$F$17</t>
  </si>
  <si>
    <t>2 to 2 Variable (initially set to 0)</t>
  </si>
  <si>
    <t>$F$18</t>
  </si>
  <si>
    <t>2 to 3 Variable (initially set to 0)</t>
  </si>
  <si>
    <t>$F$19</t>
  </si>
  <si>
    <t>2 to 4 Variable (initially set to 0)</t>
  </si>
  <si>
    <t>$F$20</t>
  </si>
  <si>
    <t>3 to 1 Variable (initially set to 0)</t>
  </si>
  <si>
    <t>$F$21</t>
  </si>
  <si>
    <t>3 to 2 Variable (initially set to 0)</t>
  </si>
  <si>
    <t>$F$22</t>
  </si>
  <si>
    <t>3 to 3 Variable (initially set to 0)</t>
  </si>
  <si>
    <t>$F$23</t>
  </si>
  <si>
    <t>3 to 4 Variable (initially set to 0)</t>
  </si>
  <si>
    <t>$C$26</t>
  </si>
  <si>
    <t>Wareh. 1: 3 to 4</t>
  </si>
  <si>
    <t>$C$26&lt;=$E$26</t>
  </si>
  <si>
    <t>Binding</t>
  </si>
  <si>
    <t>$C$27</t>
  </si>
  <si>
    <t>Wareh. 2: 3 to 4</t>
  </si>
  <si>
    <t>$C$27&lt;=$E$27</t>
  </si>
  <si>
    <t>$C$28</t>
  </si>
  <si>
    <t>Wareh. 3: 3 to 4</t>
  </si>
  <si>
    <t>$C$28&lt;=$E$28</t>
  </si>
  <si>
    <t>Not Binding</t>
  </si>
  <si>
    <t>$C$31</t>
  </si>
  <si>
    <t>Outlet 1: 3 to 4</t>
  </si>
  <si>
    <t>$C$31=$E$31</t>
  </si>
  <si>
    <t>$C$32</t>
  </si>
  <si>
    <t>Outlet 2: 3 to 4</t>
  </si>
  <si>
    <t>$C$32=$E$32</t>
  </si>
  <si>
    <t>$C$33</t>
  </si>
  <si>
    <t>Outlet 3: 3 to 4</t>
  </si>
  <si>
    <t>$C$33=$E$33</t>
  </si>
  <si>
    <t>$C$34</t>
  </si>
  <si>
    <t>Outlet 4: 3 to 4</t>
  </si>
  <si>
    <t>$C$34=$E$34</t>
  </si>
  <si>
    <t>$D$36</t>
  </si>
  <si>
    <t>Labor constraint 1: equals</t>
  </si>
  <si>
    <t>$D$36&lt;=$F$36</t>
  </si>
  <si>
    <t>$D$37</t>
  </si>
  <si>
    <t>Labor constraint 2: equals</t>
  </si>
  <si>
    <t>$D$37&gt;=$F$37</t>
  </si>
  <si>
    <t>$F$12=Integer</t>
  </si>
  <si>
    <t>$F$13=Integer</t>
  </si>
  <si>
    <t>$F$14=Integer</t>
  </si>
  <si>
    <t>$F$15=Integer</t>
  </si>
  <si>
    <t>$F$16=Integer</t>
  </si>
  <si>
    <t>$F$17=Integer</t>
  </si>
  <si>
    <t>$F$18=Integer</t>
  </si>
  <si>
    <t>$F$19=Integer</t>
  </si>
  <si>
    <t>$F$20=Integer</t>
  </si>
  <si>
    <t>$F$21=Integer</t>
  </si>
  <si>
    <t>$F$22=Integer</t>
  </si>
  <si>
    <t>$F$23=Integer</t>
  </si>
  <si>
    <t>Shipping cost from Wareh. 1</t>
  </si>
  <si>
    <t>Shipping cost from Wareh. 2</t>
  </si>
  <si>
    <t>Shipping cost from Wareh. 3</t>
  </si>
  <si>
    <t>Total Shipping cost</t>
  </si>
  <si>
    <t>Total storage cost</t>
  </si>
  <si>
    <t>Answers to exercises:</t>
  </si>
  <si>
    <t>a) (labour constraint 1 removed)</t>
  </si>
  <si>
    <t>b) (labour constraint 2 removed)</t>
  </si>
  <si>
    <t>c) (storage cost drops to 0 at both warehouses 1 and 2)</t>
  </si>
  <si>
    <t>d) (demand at outlet 1 jumps up to 150 units, and at outlet 2 drops down to 100)</t>
  </si>
  <si>
    <t>Answer: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</si>
</sst>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/>
  </sheetViews>
  <sheetFormatPr defaultRowHeight="15" x14ac:dyDescent="0.25"/>
  <cols>
    <col min="1" max="1" width="2.28515625" customWidth="1"/>
    <col min="2" max="2" width="13.5703125" customWidth="1"/>
    <col min="3" max="3" width="47.5703125" bestFit="1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1" t="s">
        <v>47</v>
      </c>
    </row>
    <row r="2" spans="1:5" x14ac:dyDescent="0.25">
      <c r="A2" s="1" t="s">
        <v>48</v>
      </c>
    </row>
    <row r="3" spans="1:5" x14ac:dyDescent="0.25">
      <c r="A3" s="1" t="s">
        <v>49</v>
      </c>
    </row>
    <row r="4" spans="1:5" x14ac:dyDescent="0.25">
      <c r="A4" s="1" t="s">
        <v>50</v>
      </c>
    </row>
    <row r="5" spans="1:5" x14ac:dyDescent="0.25">
      <c r="A5" s="1" t="s">
        <v>51</v>
      </c>
    </row>
    <row r="6" spans="1:5" x14ac:dyDescent="0.25">
      <c r="A6" s="1"/>
      <c r="B6" t="s">
        <v>52</v>
      </c>
    </row>
    <row r="7" spans="1:5" x14ac:dyDescent="0.25">
      <c r="A7" s="1"/>
      <c r="B7" t="s">
        <v>53</v>
      </c>
    </row>
    <row r="8" spans="1:5" x14ac:dyDescent="0.25">
      <c r="A8" s="1"/>
      <c r="B8" t="s">
        <v>54</v>
      </c>
    </row>
    <row r="9" spans="1:5" x14ac:dyDescent="0.25">
      <c r="A9" s="1" t="s">
        <v>55</v>
      </c>
    </row>
    <row r="10" spans="1:5" x14ac:dyDescent="0.25">
      <c r="B10" t="s">
        <v>56</v>
      </c>
    </row>
    <row r="11" spans="1:5" x14ac:dyDescent="0.25">
      <c r="B11" t="s">
        <v>57</v>
      </c>
    </row>
    <row r="14" spans="1:5" ht="15.75" thickBot="1" x14ac:dyDescent="0.3">
      <c r="A14" t="s">
        <v>58</v>
      </c>
    </row>
    <row r="15" spans="1:5" ht="15.75" thickBot="1" x14ac:dyDescent="0.3">
      <c r="B15" s="3" t="s">
        <v>59</v>
      </c>
      <c r="C15" s="3" t="s">
        <v>60</v>
      </c>
      <c r="D15" s="3" t="s">
        <v>61</v>
      </c>
      <c r="E15" s="3" t="s">
        <v>62</v>
      </c>
    </row>
    <row r="16" spans="1:5" ht="15.75" thickBot="1" x14ac:dyDescent="0.3">
      <c r="B16" s="2" t="s">
        <v>70</v>
      </c>
      <c r="C16" s="2" t="s">
        <v>71</v>
      </c>
      <c r="D16" s="5">
        <v>11540</v>
      </c>
      <c r="E16" s="5">
        <v>10770</v>
      </c>
    </row>
    <row r="19" spans="1:6" ht="15.75" thickBot="1" x14ac:dyDescent="0.3">
      <c r="A19" t="s">
        <v>63</v>
      </c>
    </row>
    <row r="20" spans="1:6" ht="15.75" thickBot="1" x14ac:dyDescent="0.3">
      <c r="B20" s="3" t="s">
        <v>59</v>
      </c>
      <c r="C20" s="3" t="s">
        <v>60</v>
      </c>
      <c r="D20" s="3" t="s">
        <v>61</v>
      </c>
      <c r="E20" s="3" t="s">
        <v>62</v>
      </c>
      <c r="F20" s="3" t="s">
        <v>64</v>
      </c>
    </row>
    <row r="21" spans="1:6" x14ac:dyDescent="0.25">
      <c r="B21" s="4" t="s">
        <v>72</v>
      </c>
      <c r="C21" s="4" t="s">
        <v>73</v>
      </c>
      <c r="D21" s="6">
        <v>70</v>
      </c>
      <c r="E21" s="6">
        <v>0</v>
      </c>
      <c r="F21" s="4" t="s">
        <v>64</v>
      </c>
    </row>
    <row r="22" spans="1:6" x14ac:dyDescent="0.25">
      <c r="B22" s="4" t="s">
        <v>74</v>
      </c>
      <c r="C22" s="4" t="s">
        <v>75</v>
      </c>
      <c r="D22" s="6">
        <v>30</v>
      </c>
      <c r="E22" s="6">
        <v>60</v>
      </c>
      <c r="F22" s="4" t="s">
        <v>64</v>
      </c>
    </row>
    <row r="23" spans="1:6" x14ac:dyDescent="0.25">
      <c r="B23" s="4" t="s">
        <v>76</v>
      </c>
      <c r="C23" s="4" t="s">
        <v>77</v>
      </c>
      <c r="D23" s="6">
        <v>0</v>
      </c>
      <c r="E23" s="6">
        <v>0</v>
      </c>
      <c r="F23" s="4" t="s">
        <v>64</v>
      </c>
    </row>
    <row r="24" spans="1:6" x14ac:dyDescent="0.25">
      <c r="B24" s="4" t="s">
        <v>78</v>
      </c>
      <c r="C24" s="4" t="s">
        <v>79</v>
      </c>
      <c r="D24" s="6">
        <v>0</v>
      </c>
      <c r="E24" s="6">
        <v>40</v>
      </c>
      <c r="F24" s="4" t="s">
        <v>64</v>
      </c>
    </row>
    <row r="25" spans="1:6" x14ac:dyDescent="0.25">
      <c r="B25" s="4" t="s">
        <v>80</v>
      </c>
      <c r="C25" s="4" t="s">
        <v>81</v>
      </c>
      <c r="D25" s="6">
        <v>50</v>
      </c>
      <c r="E25" s="6">
        <v>90</v>
      </c>
      <c r="F25" s="4" t="s">
        <v>64</v>
      </c>
    </row>
    <row r="26" spans="1:6" x14ac:dyDescent="0.25">
      <c r="B26" s="4" t="s">
        <v>82</v>
      </c>
      <c r="C26" s="4" t="s">
        <v>83</v>
      </c>
      <c r="D26" s="6">
        <v>30</v>
      </c>
      <c r="E26" s="6">
        <v>60</v>
      </c>
      <c r="F26" s="4" t="s">
        <v>64</v>
      </c>
    </row>
    <row r="27" spans="1:6" x14ac:dyDescent="0.25">
      <c r="B27" s="4" t="s">
        <v>84</v>
      </c>
      <c r="C27" s="4" t="s">
        <v>85</v>
      </c>
      <c r="D27" s="6">
        <v>0</v>
      </c>
      <c r="E27" s="6">
        <v>0</v>
      </c>
      <c r="F27" s="4" t="s">
        <v>64</v>
      </c>
    </row>
    <row r="28" spans="1:6" x14ac:dyDescent="0.25">
      <c r="B28" s="4" t="s">
        <v>86</v>
      </c>
      <c r="C28" s="4" t="s">
        <v>87</v>
      </c>
      <c r="D28" s="6">
        <v>0</v>
      </c>
      <c r="E28" s="6">
        <v>0</v>
      </c>
      <c r="F28" s="4" t="s">
        <v>64</v>
      </c>
    </row>
    <row r="29" spans="1:6" x14ac:dyDescent="0.25">
      <c r="B29" s="4" t="s">
        <v>88</v>
      </c>
      <c r="C29" s="4" t="s">
        <v>89</v>
      </c>
      <c r="D29" s="6">
        <v>0</v>
      </c>
      <c r="E29" s="6">
        <v>30</v>
      </c>
      <c r="F29" s="4" t="s">
        <v>64</v>
      </c>
    </row>
    <row r="30" spans="1:6" x14ac:dyDescent="0.25">
      <c r="B30" s="4" t="s">
        <v>90</v>
      </c>
      <c r="C30" s="4" t="s">
        <v>91</v>
      </c>
      <c r="D30" s="6">
        <v>60</v>
      </c>
      <c r="E30" s="6">
        <v>0</v>
      </c>
      <c r="F30" s="4" t="s">
        <v>64</v>
      </c>
    </row>
    <row r="31" spans="1:6" x14ac:dyDescent="0.25">
      <c r="B31" s="4" t="s">
        <v>92</v>
      </c>
      <c r="C31" s="4" t="s">
        <v>93</v>
      </c>
      <c r="D31" s="6">
        <v>120</v>
      </c>
      <c r="E31" s="6">
        <v>120</v>
      </c>
      <c r="F31" s="4" t="s">
        <v>64</v>
      </c>
    </row>
    <row r="32" spans="1:6" ht="15.75" thickBot="1" x14ac:dyDescent="0.3">
      <c r="B32" s="2" t="s">
        <v>94</v>
      </c>
      <c r="C32" s="2" t="s">
        <v>95</v>
      </c>
      <c r="D32" s="5">
        <v>120</v>
      </c>
      <c r="E32" s="5">
        <v>80</v>
      </c>
      <c r="F32" s="2" t="s">
        <v>64</v>
      </c>
    </row>
    <row r="35" spans="1:7" ht="15.75" thickBot="1" x14ac:dyDescent="0.3">
      <c r="A35" t="s">
        <v>65</v>
      </c>
    </row>
    <row r="36" spans="1:7" ht="15.75" thickBot="1" x14ac:dyDescent="0.3">
      <c r="B36" s="3" t="s">
        <v>59</v>
      </c>
      <c r="C36" s="3" t="s">
        <v>60</v>
      </c>
      <c r="D36" s="3" t="s">
        <v>66</v>
      </c>
      <c r="E36" s="3" t="s">
        <v>67</v>
      </c>
      <c r="F36" s="3" t="s">
        <v>68</v>
      </c>
      <c r="G36" s="3" t="s">
        <v>69</v>
      </c>
    </row>
    <row r="37" spans="1:7" x14ac:dyDescent="0.25">
      <c r="B37" s="4" t="s">
        <v>96</v>
      </c>
      <c r="C37" s="4" t="s">
        <v>97</v>
      </c>
      <c r="D37" s="6">
        <v>100</v>
      </c>
      <c r="E37" s="4" t="s">
        <v>98</v>
      </c>
      <c r="F37" s="4" t="s">
        <v>99</v>
      </c>
      <c r="G37" s="4">
        <v>0</v>
      </c>
    </row>
    <row r="38" spans="1:7" x14ac:dyDescent="0.25">
      <c r="B38" s="4" t="s">
        <v>100</v>
      </c>
      <c r="C38" s="4" t="s">
        <v>101</v>
      </c>
      <c r="D38" s="6">
        <v>150</v>
      </c>
      <c r="E38" s="4" t="s">
        <v>102</v>
      </c>
      <c r="F38" s="4" t="s">
        <v>99</v>
      </c>
      <c r="G38" s="4">
        <v>0</v>
      </c>
    </row>
    <row r="39" spans="1:7" x14ac:dyDescent="0.25">
      <c r="B39" s="4" t="s">
        <v>103</v>
      </c>
      <c r="C39" s="4" t="s">
        <v>104</v>
      </c>
      <c r="D39" s="6">
        <v>230</v>
      </c>
      <c r="E39" s="4" t="s">
        <v>105</v>
      </c>
      <c r="F39" s="4" t="s">
        <v>106</v>
      </c>
      <c r="G39" s="4">
        <v>70</v>
      </c>
    </row>
    <row r="40" spans="1:7" x14ac:dyDescent="0.25">
      <c r="B40" s="4" t="s">
        <v>107</v>
      </c>
      <c r="C40" s="4" t="s">
        <v>108</v>
      </c>
      <c r="D40" s="6">
        <v>120</v>
      </c>
      <c r="E40" s="4" t="s">
        <v>109</v>
      </c>
      <c r="F40" s="4" t="s">
        <v>99</v>
      </c>
      <c r="G40" s="4">
        <v>0</v>
      </c>
    </row>
    <row r="41" spans="1:7" x14ac:dyDescent="0.25">
      <c r="B41" s="4" t="s">
        <v>110</v>
      </c>
      <c r="C41" s="4" t="s">
        <v>111</v>
      </c>
      <c r="D41" s="6">
        <v>120</v>
      </c>
      <c r="E41" s="4" t="s">
        <v>112</v>
      </c>
      <c r="F41" s="4" t="s">
        <v>99</v>
      </c>
      <c r="G41" s="4">
        <v>0</v>
      </c>
    </row>
    <row r="42" spans="1:7" x14ac:dyDescent="0.25">
      <c r="B42" s="4" t="s">
        <v>113</v>
      </c>
      <c r="C42" s="4" t="s">
        <v>114</v>
      </c>
      <c r="D42" s="6">
        <v>120</v>
      </c>
      <c r="E42" s="4" t="s">
        <v>115</v>
      </c>
      <c r="F42" s="4" t="s">
        <v>99</v>
      </c>
      <c r="G42" s="4">
        <v>0</v>
      </c>
    </row>
    <row r="43" spans="1:7" x14ac:dyDescent="0.25">
      <c r="B43" s="4" t="s">
        <v>116</v>
      </c>
      <c r="C43" s="4" t="s">
        <v>117</v>
      </c>
      <c r="D43" s="6">
        <v>120</v>
      </c>
      <c r="E43" s="4" t="s">
        <v>118</v>
      </c>
      <c r="F43" s="4" t="s">
        <v>99</v>
      </c>
      <c r="G43" s="4">
        <v>0</v>
      </c>
    </row>
    <row r="44" spans="1:7" x14ac:dyDescent="0.25">
      <c r="B44" s="4" t="s">
        <v>119</v>
      </c>
      <c r="C44" s="4" t="s">
        <v>120</v>
      </c>
      <c r="D44" s="6">
        <v>60</v>
      </c>
      <c r="E44" s="4" t="s">
        <v>121</v>
      </c>
      <c r="F44" s="4" t="s">
        <v>99</v>
      </c>
      <c r="G44" s="4">
        <v>0</v>
      </c>
    </row>
    <row r="45" spans="1:7" x14ac:dyDescent="0.25">
      <c r="B45" s="4" t="s">
        <v>122</v>
      </c>
      <c r="C45" s="4" t="s">
        <v>123</v>
      </c>
      <c r="D45" s="6">
        <v>80</v>
      </c>
      <c r="E45" s="4" t="s">
        <v>124</v>
      </c>
      <c r="F45" s="4" t="s">
        <v>106</v>
      </c>
      <c r="G45" s="6">
        <v>20</v>
      </c>
    </row>
    <row r="46" spans="1:7" x14ac:dyDescent="0.25">
      <c r="B46" s="4" t="s">
        <v>125</v>
      </c>
      <c r="C46" s="4"/>
      <c r="D46" s="4"/>
      <c r="E46" s="4"/>
      <c r="F46" s="4"/>
      <c r="G46" s="4"/>
    </row>
    <row r="47" spans="1:7" x14ac:dyDescent="0.25">
      <c r="B47" s="4" t="s">
        <v>126</v>
      </c>
      <c r="C47" s="4"/>
      <c r="D47" s="4"/>
      <c r="E47" s="4"/>
      <c r="F47" s="4"/>
      <c r="G47" s="4"/>
    </row>
    <row r="48" spans="1:7" x14ac:dyDescent="0.25">
      <c r="B48" s="4" t="s">
        <v>127</v>
      </c>
      <c r="C48" s="4"/>
      <c r="D48" s="4"/>
      <c r="E48" s="4"/>
      <c r="F48" s="4"/>
      <c r="G48" s="4"/>
    </row>
    <row r="49" spans="2:7" x14ac:dyDescent="0.25">
      <c r="B49" s="4" t="s">
        <v>128</v>
      </c>
      <c r="C49" s="4"/>
      <c r="D49" s="4"/>
      <c r="E49" s="4"/>
      <c r="F49" s="4"/>
      <c r="G49" s="4"/>
    </row>
    <row r="50" spans="2:7" x14ac:dyDescent="0.25">
      <c r="B50" s="4" t="s">
        <v>129</v>
      </c>
      <c r="C50" s="4"/>
      <c r="D50" s="4"/>
      <c r="E50" s="4"/>
      <c r="F50" s="4"/>
      <c r="G50" s="4"/>
    </row>
    <row r="51" spans="2:7" x14ac:dyDescent="0.25">
      <c r="B51" s="4" t="s">
        <v>130</v>
      </c>
      <c r="C51" s="4"/>
      <c r="D51" s="4"/>
      <c r="E51" s="4"/>
      <c r="F51" s="4"/>
      <c r="G51" s="4"/>
    </row>
    <row r="52" spans="2:7" x14ac:dyDescent="0.25">
      <c r="B52" s="4" t="s">
        <v>131</v>
      </c>
      <c r="C52" s="4"/>
      <c r="D52" s="4"/>
      <c r="E52" s="4"/>
      <c r="F52" s="4"/>
      <c r="G52" s="4"/>
    </row>
    <row r="53" spans="2:7" x14ac:dyDescent="0.25">
      <c r="B53" s="4" t="s">
        <v>132</v>
      </c>
      <c r="C53" s="4"/>
      <c r="D53" s="4"/>
      <c r="E53" s="4"/>
      <c r="F53" s="4"/>
      <c r="G53" s="4"/>
    </row>
    <row r="54" spans="2:7" x14ac:dyDescent="0.25">
      <c r="B54" s="4" t="s">
        <v>133</v>
      </c>
      <c r="C54" s="4"/>
      <c r="D54" s="4"/>
      <c r="E54" s="4"/>
      <c r="F54" s="4"/>
      <c r="G54" s="4"/>
    </row>
    <row r="55" spans="2:7" x14ac:dyDescent="0.25">
      <c r="B55" s="4" t="s">
        <v>134</v>
      </c>
      <c r="C55" s="4"/>
      <c r="D55" s="4"/>
      <c r="E55" s="4"/>
      <c r="F55" s="4"/>
      <c r="G55" s="4"/>
    </row>
    <row r="56" spans="2:7" x14ac:dyDescent="0.25">
      <c r="B56" s="4" t="s">
        <v>135</v>
      </c>
      <c r="C56" s="4"/>
      <c r="D56" s="4"/>
      <c r="E56" s="4"/>
      <c r="F56" s="4"/>
      <c r="G56" s="4"/>
    </row>
    <row r="57" spans="2:7" ht="15.75" thickBot="1" x14ac:dyDescent="0.3">
      <c r="B57" s="2" t="s">
        <v>136</v>
      </c>
      <c r="C57" s="2"/>
      <c r="D57" s="2"/>
      <c r="E57" s="2"/>
      <c r="F57" s="2"/>
      <c r="G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tabSelected="1" topLeftCell="A8" workbookViewId="0">
      <selection activeCell="Q8" sqref="Q8"/>
    </sheetView>
  </sheetViews>
  <sheetFormatPr defaultRowHeight="15" x14ac:dyDescent="0.25"/>
  <sheetData>
    <row r="2" spans="1:22" x14ac:dyDescent="0.25">
      <c r="A2" t="s">
        <v>46</v>
      </c>
    </row>
    <row r="4" spans="1:22" x14ac:dyDescent="0.25">
      <c r="B4" t="s">
        <v>39</v>
      </c>
    </row>
    <row r="5" spans="1:22" x14ac:dyDescent="0.25">
      <c r="D5" t="s">
        <v>3</v>
      </c>
      <c r="E5" t="s">
        <v>4</v>
      </c>
      <c r="F5" t="s">
        <v>5</v>
      </c>
      <c r="G5" t="s">
        <v>6</v>
      </c>
      <c r="H5" t="s">
        <v>8</v>
      </c>
      <c r="K5" t="s">
        <v>40</v>
      </c>
    </row>
    <row r="6" spans="1:22" x14ac:dyDescent="0.25">
      <c r="C6" t="s">
        <v>0</v>
      </c>
      <c r="D6">
        <v>12</v>
      </c>
      <c r="E6">
        <v>15</v>
      </c>
      <c r="F6">
        <v>10</v>
      </c>
      <c r="G6">
        <v>25</v>
      </c>
      <c r="H6">
        <v>100</v>
      </c>
      <c r="K6">
        <v>6</v>
      </c>
    </row>
    <row r="7" spans="1:22" x14ac:dyDescent="0.25">
      <c r="C7" t="s">
        <v>1</v>
      </c>
      <c r="D7">
        <v>10</v>
      </c>
      <c r="E7">
        <v>19</v>
      </c>
      <c r="F7">
        <v>11</v>
      </c>
      <c r="G7">
        <v>30</v>
      </c>
      <c r="H7">
        <v>150</v>
      </c>
      <c r="K7">
        <v>6</v>
      </c>
    </row>
    <row r="8" spans="1:22" x14ac:dyDescent="0.25">
      <c r="C8" t="s">
        <v>2</v>
      </c>
      <c r="D8">
        <v>21</v>
      </c>
      <c r="E8">
        <v>30</v>
      </c>
      <c r="F8">
        <v>18</v>
      </c>
      <c r="G8">
        <v>40</v>
      </c>
      <c r="H8">
        <v>300</v>
      </c>
      <c r="K8">
        <v>12</v>
      </c>
    </row>
    <row r="9" spans="1:22" x14ac:dyDescent="0.25">
      <c r="B9" t="s">
        <v>7</v>
      </c>
      <c r="D9">
        <v>120</v>
      </c>
      <c r="E9">
        <v>120</v>
      </c>
      <c r="F9">
        <v>120</v>
      </c>
      <c r="G9">
        <v>120</v>
      </c>
    </row>
    <row r="11" spans="1:22" x14ac:dyDescent="0.25">
      <c r="B11" t="s">
        <v>9</v>
      </c>
      <c r="F11" t="s">
        <v>22</v>
      </c>
      <c r="N11" t="s">
        <v>142</v>
      </c>
      <c r="V11" t="s">
        <v>147</v>
      </c>
    </row>
    <row r="12" spans="1:22" x14ac:dyDescent="0.25">
      <c r="C12" t="s">
        <v>10</v>
      </c>
      <c r="F12">
        <v>0</v>
      </c>
      <c r="G12" t="s">
        <v>37</v>
      </c>
    </row>
    <row r="13" spans="1:22" x14ac:dyDescent="0.25">
      <c r="C13" t="s">
        <v>11</v>
      </c>
      <c r="F13">
        <v>60</v>
      </c>
      <c r="G13" t="s">
        <v>37</v>
      </c>
      <c r="N13" t="s">
        <v>143</v>
      </c>
    </row>
    <row r="14" spans="1:22" x14ac:dyDescent="0.25">
      <c r="C14" t="s">
        <v>12</v>
      </c>
      <c r="F14">
        <v>0</v>
      </c>
      <c r="G14" t="s">
        <v>37</v>
      </c>
      <c r="N14" t="s">
        <v>144</v>
      </c>
    </row>
    <row r="15" spans="1:22" x14ac:dyDescent="0.25">
      <c r="C15" t="s">
        <v>13</v>
      </c>
      <c r="F15">
        <v>40</v>
      </c>
      <c r="G15" t="s">
        <v>37</v>
      </c>
      <c r="N15" t="s">
        <v>145</v>
      </c>
    </row>
    <row r="16" spans="1:22" x14ac:dyDescent="0.25">
      <c r="C16" t="s">
        <v>14</v>
      </c>
      <c r="F16">
        <v>90</v>
      </c>
      <c r="G16" t="s">
        <v>37</v>
      </c>
      <c r="N16" t="s">
        <v>146</v>
      </c>
    </row>
    <row r="17" spans="2:17" x14ac:dyDescent="0.25">
      <c r="C17" t="s">
        <v>15</v>
      </c>
      <c r="F17">
        <v>60</v>
      </c>
      <c r="G17" t="s">
        <v>37</v>
      </c>
    </row>
    <row r="18" spans="2:17" x14ac:dyDescent="0.25">
      <c r="C18" t="s">
        <v>16</v>
      </c>
      <c r="F18">
        <v>0</v>
      </c>
      <c r="G18" t="s">
        <v>37</v>
      </c>
    </row>
    <row r="19" spans="2:17" x14ac:dyDescent="0.25">
      <c r="C19" t="s">
        <v>17</v>
      </c>
      <c r="F19">
        <v>0</v>
      </c>
      <c r="G19" t="s">
        <v>37</v>
      </c>
    </row>
    <row r="20" spans="2:17" x14ac:dyDescent="0.25">
      <c r="C20" t="s">
        <v>18</v>
      </c>
      <c r="F20">
        <v>30</v>
      </c>
      <c r="G20" t="s">
        <v>37</v>
      </c>
    </row>
    <row r="21" spans="2:17" x14ac:dyDescent="0.25">
      <c r="C21" t="s">
        <v>19</v>
      </c>
      <c r="F21">
        <v>0</v>
      </c>
      <c r="G21" t="s">
        <v>37</v>
      </c>
    </row>
    <row r="22" spans="2:17" x14ac:dyDescent="0.25">
      <c r="C22" t="s">
        <v>20</v>
      </c>
      <c r="F22">
        <v>120</v>
      </c>
      <c r="G22" t="s">
        <v>37</v>
      </c>
    </row>
    <row r="23" spans="2:17" x14ac:dyDescent="0.25">
      <c r="C23" t="s">
        <v>21</v>
      </c>
      <c r="F23">
        <v>80</v>
      </c>
      <c r="G23" t="s">
        <v>37</v>
      </c>
    </row>
    <row r="25" spans="2:17" x14ac:dyDescent="0.25">
      <c r="B25" t="s">
        <v>23</v>
      </c>
    </row>
    <row r="26" spans="2:17" x14ac:dyDescent="0.25">
      <c r="B26" t="s">
        <v>24</v>
      </c>
      <c r="C26">
        <f>F12+F13+F14+F15</f>
        <v>100</v>
      </c>
      <c r="D26" t="s">
        <v>25</v>
      </c>
      <c r="E26">
        <f>H6</f>
        <v>100</v>
      </c>
    </row>
    <row r="27" spans="2:17" x14ac:dyDescent="0.25">
      <c r="B27" t="s">
        <v>26</v>
      </c>
      <c r="C27">
        <f>F16+F17+F18+F19</f>
        <v>150</v>
      </c>
      <c r="D27" t="s">
        <v>25</v>
      </c>
      <c r="E27">
        <v>150</v>
      </c>
    </row>
    <row r="28" spans="2:17" x14ac:dyDescent="0.25">
      <c r="B28" t="s">
        <v>27</v>
      </c>
      <c r="C28">
        <f>F20+F21+F22+F23</f>
        <v>230</v>
      </c>
      <c r="D28" t="s">
        <v>25</v>
      </c>
      <c r="E28">
        <f>H8</f>
        <v>300</v>
      </c>
    </row>
    <row r="29" spans="2:17" x14ac:dyDescent="0.25">
      <c r="I29" t="s">
        <v>137</v>
      </c>
      <c r="L29">
        <f>D6*F12+E6*F13+F6*F14+G6*F15</f>
        <v>1900</v>
      </c>
      <c r="N29" t="s">
        <v>38</v>
      </c>
      <c r="Q29">
        <f>K6*(H6-F12-F13-F14-F15)</f>
        <v>0</v>
      </c>
    </row>
    <row r="30" spans="2:17" x14ac:dyDescent="0.25">
      <c r="B30" t="s">
        <v>28</v>
      </c>
      <c r="I30" t="s">
        <v>138</v>
      </c>
      <c r="L30">
        <f>D7*F16+E7*F17+F7*F18+G7*F19</f>
        <v>2040</v>
      </c>
      <c r="N30" t="s">
        <v>41</v>
      </c>
      <c r="Q30">
        <f>K7*(H7-F16-F17-F18-F19)</f>
        <v>0</v>
      </c>
    </row>
    <row r="31" spans="2:17" x14ac:dyDescent="0.25">
      <c r="B31" t="s">
        <v>29</v>
      </c>
      <c r="C31">
        <f>F12+F16+F20</f>
        <v>120</v>
      </c>
      <c r="D31" t="s">
        <v>30</v>
      </c>
      <c r="E31">
        <v>120</v>
      </c>
      <c r="I31" t="s">
        <v>139</v>
      </c>
      <c r="L31">
        <f>D8*F20+E8*F21+F8*F22+G8*F23</f>
        <v>5990</v>
      </c>
      <c r="N31" t="s">
        <v>42</v>
      </c>
      <c r="Q31">
        <f>K8*(H8-F20-F21-F22-F23)</f>
        <v>840</v>
      </c>
    </row>
    <row r="32" spans="2:17" x14ac:dyDescent="0.25">
      <c r="B32" t="s">
        <v>31</v>
      </c>
      <c r="C32">
        <f>F13+F17+F21</f>
        <v>120</v>
      </c>
      <c r="D32" t="s">
        <v>30</v>
      </c>
      <c r="E32">
        <v>120</v>
      </c>
      <c r="I32" t="s">
        <v>140</v>
      </c>
      <c r="L32">
        <f>L29+L30+L31</f>
        <v>9930</v>
      </c>
      <c r="N32" t="s">
        <v>141</v>
      </c>
      <c r="Q32">
        <f>Q31+Q30+Q29</f>
        <v>840</v>
      </c>
    </row>
    <row r="33" spans="2:11" x14ac:dyDescent="0.25">
      <c r="B33" t="s">
        <v>32</v>
      </c>
      <c r="C33">
        <f>F14+F18+F22</f>
        <v>120</v>
      </c>
      <c r="D33" t="s">
        <v>30</v>
      </c>
      <c r="E33">
        <f>F9</f>
        <v>120</v>
      </c>
    </row>
    <row r="34" spans="2:11" x14ac:dyDescent="0.25">
      <c r="B34" t="s">
        <v>33</v>
      </c>
      <c r="C34">
        <f>F15+F19+F23</f>
        <v>120</v>
      </c>
      <c r="D34" t="s">
        <v>30</v>
      </c>
      <c r="E34">
        <f>G9</f>
        <v>120</v>
      </c>
    </row>
    <row r="36" spans="2:11" x14ac:dyDescent="0.25">
      <c r="B36" t="s">
        <v>34</v>
      </c>
      <c r="D36">
        <f>F13</f>
        <v>60</v>
      </c>
      <c r="E36" t="s">
        <v>25</v>
      </c>
      <c r="F36">
        <f>F17</f>
        <v>60</v>
      </c>
    </row>
    <row r="37" spans="2:11" x14ac:dyDescent="0.25">
      <c r="B37" t="s">
        <v>35</v>
      </c>
      <c r="D37">
        <f>F23</f>
        <v>80</v>
      </c>
      <c r="E37" t="s">
        <v>36</v>
      </c>
      <c r="F37">
        <f>G9/2</f>
        <v>60</v>
      </c>
      <c r="I37" t="s">
        <v>43</v>
      </c>
      <c r="K37">
        <f>Q32+L32</f>
        <v>10770</v>
      </c>
    </row>
    <row r="38" spans="2:11" x14ac:dyDescent="0.25">
      <c r="I38" t="s">
        <v>44</v>
      </c>
      <c r="K38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 Report 1</vt:lpstr>
      <vt:lpstr>Sheet1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Galvin</dc:creator>
  <cp:lastModifiedBy>David Galvin</cp:lastModifiedBy>
  <dcterms:created xsi:type="dcterms:W3CDTF">2014-09-12T15:33:54Z</dcterms:created>
  <dcterms:modified xsi:type="dcterms:W3CDTF">2014-09-15T16:11:39Z</dcterms:modified>
</cp:coreProperties>
</file>