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BaseballSalary" sheetId="1" r:id="rId1"/>
    <sheet name="Salary Regression" sheetId="2" r:id="rId2"/>
  </sheets>
  <definedNames/>
  <calcPr fullCalcOnLoad="1"/>
</workbook>
</file>

<file path=xl/sharedStrings.xml><?xml version="1.0" encoding="utf-8"?>
<sst xmlns="http://schemas.openxmlformats.org/spreadsheetml/2006/main" count="164" uniqueCount="127">
  <si>
    <t>Payroll</t>
  </si>
  <si>
    <t>Average</t>
  </si>
  <si>
    <t>Win PCT</t>
  </si>
  <si>
    <t>N.Y. Yankees</t>
  </si>
  <si>
    <t>Boston</t>
  </si>
  <si>
    <t>Texas</t>
  </si>
  <si>
    <t>Arizona</t>
  </si>
  <si>
    <t>Los Angeles</t>
  </si>
  <si>
    <t>New York Mets</t>
  </si>
  <si>
    <t>Atlanta</t>
  </si>
  <si>
    <t>Seattle</t>
  </si>
  <si>
    <t>Cleveland</t>
  </si>
  <si>
    <t>San Francisco</t>
  </si>
  <si>
    <t>Toronto</t>
  </si>
  <si>
    <t>Chicago Cubs</t>
  </si>
  <si>
    <t>St. Louis</t>
  </si>
  <si>
    <t>Houston</t>
  </si>
  <si>
    <t>Anaheim</t>
  </si>
  <si>
    <t>Baltimore</t>
  </si>
  <si>
    <t>Philadelphia</t>
  </si>
  <si>
    <t>Chicago White Sox</t>
  </si>
  <si>
    <t>Colorado</t>
  </si>
  <si>
    <t>Detroit</t>
  </si>
  <si>
    <t>Milwaukee</t>
  </si>
  <si>
    <t>Kansas City</t>
  </si>
  <si>
    <t>Cincinnati</t>
  </si>
  <si>
    <t>Pittsburgh</t>
  </si>
  <si>
    <t>Florida</t>
  </si>
  <si>
    <t>San Diego</t>
  </si>
  <si>
    <t>Minnesota</t>
  </si>
  <si>
    <t>Oakland</t>
  </si>
  <si>
    <t>Montreal</t>
  </si>
  <si>
    <t>Tampa Bay</t>
  </si>
  <si>
    <t>Date</t>
  </si>
  <si>
    <t>Forecast of Win PCT</t>
  </si>
  <si>
    <t>Fitted Values</t>
  </si>
  <si>
    <t>Multiple Regression -- Result Formula</t>
  </si>
  <si>
    <t xml:space="preserve">Win PCT = 38.37  + ( (Average) * 0.000005 ) </t>
  </si>
  <si>
    <t>Forecast -- Multiple Regression Selected</t>
  </si>
  <si>
    <t>Forecast</t>
  </si>
  <si>
    <t>Monthly</t>
  </si>
  <si>
    <t>Quarterly</t>
  </si>
  <si>
    <t>Annual</t>
  </si>
  <si>
    <t>Avg</t>
  </si>
  <si>
    <t>Max</t>
  </si>
  <si>
    <t>Min</t>
  </si>
  <si>
    <t>Summary Comments</t>
  </si>
  <si>
    <t>The forecast has an average error of</t>
  </si>
  <si>
    <t>The data has a standard deviation of</t>
  </si>
  <si>
    <t>The forecast exceeds the accuracy of a simple average by</t>
  </si>
  <si>
    <t>Audit Trail - Summary Analysis</t>
  </si>
  <si>
    <t>Audit Trail - Historical Versus Fitted Analysis</t>
  </si>
  <si>
    <t>Series: Win PCT</t>
  </si>
  <si>
    <t>Original</t>
  </si>
  <si>
    <t>Fitted</t>
  </si>
  <si>
    <t>Series</t>
  </si>
  <si>
    <t>Cumulative</t>
  </si>
  <si>
    <t>Data</t>
  </si>
  <si>
    <t>Error</t>
  </si>
  <si>
    <t>% Change</t>
  </si>
  <si>
    <t>MAPE</t>
  </si>
  <si>
    <t>StDev</t>
  </si>
  <si>
    <t>Var</t>
  </si>
  <si>
    <t>Median</t>
  </si>
  <si>
    <t>Audit Trail -- ANOVA Table (Multiple Regression Selected)</t>
  </si>
  <si>
    <t>Source of</t>
  </si>
  <si>
    <t>Variation</t>
  </si>
  <si>
    <t>SS</t>
  </si>
  <si>
    <t>df</t>
  </si>
  <si>
    <t>MS</t>
  </si>
  <si>
    <t>SEE</t>
  </si>
  <si>
    <t>Regression</t>
  </si>
  <si>
    <t>Total</t>
  </si>
  <si>
    <t>Audit Trail -- Coefficient Table (Multiple Regression Selected)</t>
  </si>
  <si>
    <t>Included</t>
  </si>
  <si>
    <t>Standard</t>
  </si>
  <si>
    <t>Overall</t>
  </si>
  <si>
    <t>Descritpion</t>
  </si>
  <si>
    <t>in Model</t>
  </si>
  <si>
    <t>Coefficient</t>
  </si>
  <si>
    <t>T-test</t>
  </si>
  <si>
    <t>P-value</t>
  </si>
  <si>
    <t>F-test</t>
  </si>
  <si>
    <t>Elasticity</t>
  </si>
  <si>
    <t>Yes</t>
  </si>
  <si>
    <t>Dependent</t>
  </si>
  <si>
    <t>Audit Trail -- Coefficient Determination Table</t>
  </si>
  <si>
    <t>Audit Trail - Statistics</t>
  </si>
  <si>
    <t>Accuracy Measures</t>
  </si>
  <si>
    <t>Value</t>
  </si>
  <si>
    <t>Forecast Statistics</t>
  </si>
  <si>
    <t>Mean Absolute Percentage Error (MAPE)</t>
  </si>
  <si>
    <t>Durbin Watson</t>
  </si>
  <si>
    <t>R-Square</t>
  </si>
  <si>
    <t>Mean</t>
  </si>
  <si>
    <t>Adjusted R-Square</t>
  </si>
  <si>
    <t>Standard Deviation</t>
  </si>
  <si>
    <t>Method Statistics</t>
  </si>
  <si>
    <t>Method Selected</t>
  </si>
  <si>
    <t>Multiple Regression</t>
  </si>
  <si>
    <t>ForecastX Configuration Parameters</t>
  </si>
  <si>
    <t>Item</t>
  </si>
  <si>
    <t>Data Range Selected</t>
  </si>
  <si>
    <t>[BaseballSalary.xls]BaseballSalary!$C$1:$D$31</t>
  </si>
  <si>
    <t>Time scale for data</t>
  </si>
  <si>
    <t>Periods to forecast</t>
  </si>
  <si>
    <t>Seasonal Length</t>
  </si>
  <si>
    <t>Replace Outliers Activated</t>
  </si>
  <si>
    <t>No</t>
  </si>
  <si>
    <t>Replace Outliers Standard Deviations</t>
  </si>
  <si>
    <t>Replace Outliers Forecasting Technique</t>
  </si>
  <si>
    <t>Replace Missing Values</t>
  </si>
  <si>
    <t>Replace Missing Values (Lower Limit)</t>
  </si>
  <si>
    <t>Replace Missing Values (Upper Limit)</t>
  </si>
  <si>
    <t>Remove Leading Zeros</t>
  </si>
  <si>
    <t>Remove Trailing Zeros</t>
  </si>
  <si>
    <t>Use Holdback Evaluation</t>
  </si>
  <si>
    <t>Holdback Evaluation Period</t>
  </si>
  <si>
    <t>Apply Tracking Signal</t>
  </si>
  <si>
    <t>Apply Tracking Signal (Under Forecast Percentage)</t>
  </si>
  <si>
    <t>Apply Tracking Signal (Over Forecast Percentage)</t>
  </si>
  <si>
    <t>Forecast Method Selected</t>
  </si>
  <si>
    <t>Report Details</t>
  </si>
  <si>
    <t>Run Date: 03/01/2005 19:17</t>
  </si>
  <si>
    <t>Author: John Galt Development, Inc.</t>
  </si>
  <si>
    <t>Note: ForecastX</t>
  </si>
  <si>
    <t>Team (2002)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</si>
</sst>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#,###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7" fontId="0" fillId="0" borderId="0" xfId="0" applyNumberFormat="1" applyAlignment="1">
      <alignment/>
    </xf>
    <xf numFmtId="0" fontId="3" fillId="3" borderId="1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2" xfId="0" applyBorder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10" fontId="2" fillId="0" borderId="4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10" fontId="2" fillId="0" borderId="0" xfId="0" applyNumberFormat="1" applyFont="1" applyFill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0" fontId="3" fillId="2" borderId="0" xfId="0" applyNumberFormat="1" applyFont="1" applyFill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right"/>
    </xf>
    <xf numFmtId="0" fontId="2" fillId="2" borderId="4" xfId="0" applyNumberFormat="1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right"/>
    </xf>
    <xf numFmtId="10" fontId="2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Win PCT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 PCT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'Salary Regression'!$B$3:$B$33</c:f>
              <c:str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strCache>
            </c:strRef>
          </c:cat>
          <c:val>
            <c:numRef>
              <c:f>'Salary Regression'!$A$3:$A$33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 of Win PCT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'Salary Regression'!$B$3:$B$33</c:f>
              <c:str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strCache>
            </c:strRef>
          </c:cat>
          <c:val>
            <c:numRef>
              <c:f>'Salary Regression'!$C$3:$C$33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Fitted Values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'Salary Regression'!$B$3:$B$33</c:f>
              <c:str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strCache>
            </c:strRef>
          </c:cat>
          <c:val>
            <c:numRef>
              <c:f>'Salary Regression'!$D$3:$D$33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5245"/>
        <c:crosses val="autoZero"/>
        <c:auto val="1"/>
        <c:lblOffset val="100"/>
        <c:noMultiLvlLbl val="0"/>
      </c:catAx>
      <c:valAx>
        <c:axId val="25055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09600" y="133350"/>
        <a:ext cx="67818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2.28125" style="1" customWidth="1"/>
    <col min="3" max="3" width="9.140625" style="1" customWidth="1"/>
    <col min="4" max="4" width="11.8515625" style="1" customWidth="1"/>
  </cols>
  <sheetData>
    <row r="1" spans="1:4" ht="12.75">
      <c r="A1" s="2" t="s">
        <v>126</v>
      </c>
      <c r="B1" s="2" t="s">
        <v>0</v>
      </c>
      <c r="C1" s="2" t="s">
        <v>1</v>
      </c>
      <c r="D1" s="2" t="s">
        <v>2</v>
      </c>
    </row>
    <row r="2" spans="1:4" ht="12.75">
      <c r="A2" t="s">
        <v>3</v>
      </c>
      <c r="B2" s="1">
        <v>125928583</v>
      </c>
      <c r="C2" s="1">
        <v>4342365</v>
      </c>
      <c r="D2" s="1">
        <v>64</v>
      </c>
    </row>
    <row r="3" spans="1:4" ht="12.75">
      <c r="A3" t="s">
        <v>4</v>
      </c>
      <c r="B3" s="1">
        <v>108366060</v>
      </c>
      <c r="C3" s="1">
        <v>3612202</v>
      </c>
      <c r="D3" s="1">
        <v>57.4</v>
      </c>
    </row>
    <row r="4" spans="1:4" ht="12.75">
      <c r="A4" t="s">
        <v>5</v>
      </c>
      <c r="B4" s="1">
        <v>105302124</v>
      </c>
      <c r="C4" s="1">
        <v>3631108</v>
      </c>
      <c r="D4" s="1">
        <v>44.4</v>
      </c>
    </row>
    <row r="5" spans="1:4" ht="12.75">
      <c r="A5" t="s">
        <v>6</v>
      </c>
      <c r="B5" s="1">
        <v>102820000</v>
      </c>
      <c r="C5" s="1">
        <v>3115758</v>
      </c>
      <c r="D5" s="1">
        <v>60.5</v>
      </c>
    </row>
    <row r="6" spans="1:4" ht="12.75">
      <c r="A6" t="s">
        <v>7</v>
      </c>
      <c r="B6" s="1">
        <v>94850952</v>
      </c>
      <c r="C6" s="1">
        <v>3648114</v>
      </c>
      <c r="D6" s="1">
        <v>56.8</v>
      </c>
    </row>
    <row r="7" spans="1:4" ht="12.75">
      <c r="A7" t="s">
        <v>8</v>
      </c>
      <c r="B7" s="1">
        <v>94633593</v>
      </c>
      <c r="C7" s="1">
        <v>3639754</v>
      </c>
      <c r="D7" s="1">
        <v>46.6</v>
      </c>
    </row>
    <row r="8" spans="1:4" ht="12.75">
      <c r="A8" t="s">
        <v>9</v>
      </c>
      <c r="B8" s="1">
        <v>93470367</v>
      </c>
      <c r="C8" s="1">
        <v>3015173</v>
      </c>
      <c r="D8" s="1">
        <v>63.1</v>
      </c>
    </row>
    <row r="9" spans="1:4" ht="12.75">
      <c r="A9" t="s">
        <v>10</v>
      </c>
      <c r="B9" s="1">
        <v>80282668</v>
      </c>
      <c r="C9" s="1">
        <v>3211307</v>
      </c>
      <c r="D9" s="1">
        <v>57.4</v>
      </c>
    </row>
    <row r="10" spans="1:4" ht="12.75">
      <c r="A10" t="s">
        <v>11</v>
      </c>
      <c r="B10" s="1">
        <v>78909448</v>
      </c>
      <c r="C10" s="1">
        <v>2630315</v>
      </c>
      <c r="D10" s="1">
        <v>45.7</v>
      </c>
    </row>
    <row r="11" spans="1:4" ht="12.75">
      <c r="A11" t="s">
        <v>12</v>
      </c>
      <c r="B11" s="1">
        <v>78299835</v>
      </c>
      <c r="C11" s="1">
        <v>2899994</v>
      </c>
      <c r="D11" s="1">
        <v>59</v>
      </c>
    </row>
    <row r="12" spans="1:4" ht="12.75">
      <c r="A12" t="s">
        <v>13</v>
      </c>
      <c r="B12" s="1">
        <v>76864333</v>
      </c>
      <c r="C12" s="1">
        <v>2650494</v>
      </c>
      <c r="D12" s="1">
        <v>48.1</v>
      </c>
    </row>
    <row r="13" spans="1:4" ht="12.75">
      <c r="A13" t="s">
        <v>14</v>
      </c>
      <c r="B13" s="1">
        <v>75690833</v>
      </c>
      <c r="C13" s="1">
        <v>2703244</v>
      </c>
      <c r="D13" s="1">
        <v>41.4</v>
      </c>
    </row>
    <row r="14" spans="1:4" ht="12.75">
      <c r="A14" t="s">
        <v>15</v>
      </c>
      <c r="B14" s="1">
        <v>74098267</v>
      </c>
      <c r="C14" s="1">
        <v>2849933</v>
      </c>
      <c r="D14" s="1">
        <v>59.9</v>
      </c>
    </row>
    <row r="15" spans="1:4" ht="12.75">
      <c r="A15" t="s">
        <v>16</v>
      </c>
      <c r="B15" s="1">
        <v>63448417</v>
      </c>
      <c r="C15" s="1">
        <v>2349941</v>
      </c>
      <c r="D15" s="1">
        <v>51.9</v>
      </c>
    </row>
    <row r="16" spans="1:4" ht="12.75">
      <c r="A16" t="s">
        <v>17</v>
      </c>
      <c r="B16" s="1">
        <v>61721667</v>
      </c>
      <c r="C16" s="1">
        <v>2204345</v>
      </c>
      <c r="D16" s="1">
        <v>61.1</v>
      </c>
    </row>
    <row r="17" spans="1:4" ht="12.75">
      <c r="A17" t="s">
        <v>18</v>
      </c>
      <c r="B17" s="1">
        <v>60493487</v>
      </c>
      <c r="C17" s="1">
        <v>1890421</v>
      </c>
      <c r="D17" s="1">
        <v>41.4</v>
      </c>
    </row>
    <row r="18" spans="1:4" ht="12.75">
      <c r="A18" t="s">
        <v>19</v>
      </c>
      <c r="B18" s="1">
        <v>57955000</v>
      </c>
      <c r="C18" s="1">
        <v>2069821</v>
      </c>
      <c r="D18" s="1">
        <v>49.7</v>
      </c>
    </row>
    <row r="19" spans="1:4" ht="12.75">
      <c r="A19" t="s">
        <v>20</v>
      </c>
      <c r="B19" s="1">
        <v>57052833</v>
      </c>
      <c r="C19" s="1">
        <v>2113068</v>
      </c>
      <c r="D19" s="1">
        <v>50</v>
      </c>
    </row>
    <row r="20" spans="1:4" ht="12.75">
      <c r="A20" t="s">
        <v>21</v>
      </c>
      <c r="B20" s="1">
        <v>56851043</v>
      </c>
      <c r="C20" s="1">
        <v>2105594</v>
      </c>
      <c r="D20" s="1">
        <v>45.1</v>
      </c>
    </row>
    <row r="21" spans="1:4" ht="12.75">
      <c r="A21" t="s">
        <v>22</v>
      </c>
      <c r="B21" s="1">
        <v>55048000</v>
      </c>
      <c r="C21" s="1">
        <v>1966000</v>
      </c>
      <c r="D21" s="1">
        <v>34.2</v>
      </c>
    </row>
    <row r="22" spans="1:4" ht="12.75">
      <c r="A22" t="s">
        <v>23</v>
      </c>
      <c r="B22" s="1">
        <v>50287833</v>
      </c>
      <c r="C22" s="1">
        <v>1734063</v>
      </c>
      <c r="D22" s="1">
        <v>34.6</v>
      </c>
    </row>
    <row r="23" spans="1:4" ht="12.75">
      <c r="A23" t="s">
        <v>24</v>
      </c>
      <c r="B23" s="1">
        <v>47257000</v>
      </c>
      <c r="C23" s="1">
        <v>1629552</v>
      </c>
      <c r="D23" s="1">
        <v>38.3</v>
      </c>
    </row>
    <row r="24" spans="1:4" ht="12.75">
      <c r="A24" t="s">
        <v>25</v>
      </c>
      <c r="B24" s="1">
        <v>45050390</v>
      </c>
      <c r="C24" s="1">
        <v>1501680</v>
      </c>
      <c r="D24" s="1">
        <v>48.1</v>
      </c>
    </row>
    <row r="25" spans="1:4" ht="12.75">
      <c r="A25" t="s">
        <v>26</v>
      </c>
      <c r="B25" s="1">
        <v>42323598</v>
      </c>
      <c r="C25" s="1">
        <v>1459434</v>
      </c>
      <c r="D25" s="1">
        <v>44.7</v>
      </c>
    </row>
    <row r="26" spans="1:4" ht="12.75">
      <c r="A26" t="s">
        <v>27</v>
      </c>
      <c r="B26" s="1">
        <v>41979917</v>
      </c>
      <c r="C26" s="1">
        <v>1499283</v>
      </c>
      <c r="D26" s="1">
        <v>48.8</v>
      </c>
    </row>
    <row r="27" spans="1:4" ht="12.75">
      <c r="A27" t="s">
        <v>28</v>
      </c>
      <c r="B27" s="1">
        <v>41425000</v>
      </c>
      <c r="C27" s="1">
        <v>1428448</v>
      </c>
      <c r="D27" s="1">
        <v>40.7</v>
      </c>
    </row>
    <row r="28" spans="1:4" ht="12.75">
      <c r="A28" t="s">
        <v>29</v>
      </c>
      <c r="B28" s="1">
        <v>40225000</v>
      </c>
      <c r="C28" s="1">
        <v>1547115</v>
      </c>
      <c r="D28" s="1">
        <v>58.4</v>
      </c>
    </row>
    <row r="29" spans="1:4" ht="12.75">
      <c r="A29" t="s">
        <v>30</v>
      </c>
      <c r="B29" s="1">
        <v>39679746</v>
      </c>
      <c r="C29" s="1">
        <v>1469620</v>
      </c>
      <c r="D29" s="1">
        <v>63.6</v>
      </c>
    </row>
    <row r="30" spans="1:4" ht="12.75">
      <c r="A30" t="s">
        <v>31</v>
      </c>
      <c r="B30" s="1">
        <v>38670500</v>
      </c>
      <c r="C30" s="1">
        <v>1381089</v>
      </c>
      <c r="D30" s="1">
        <v>51.2</v>
      </c>
    </row>
    <row r="31" spans="1:4" ht="12.75">
      <c r="A31" t="s">
        <v>32</v>
      </c>
      <c r="B31" s="1">
        <v>34380000</v>
      </c>
      <c r="C31" s="1">
        <v>1227857</v>
      </c>
      <c r="D31" s="1">
        <v>34.2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1"/>
  <sheetViews>
    <sheetView showGridLines="0" workbookViewId="0" topLeftCell="A1">
      <selection activeCell="B1" sqref="B1"/>
    </sheetView>
  </sheetViews>
  <sheetFormatPr defaultColWidth="9.140625" defaultRowHeight="10.5" customHeight="1"/>
  <cols>
    <col min="2" max="9" width="12.7109375" style="0" customWidth="1"/>
  </cols>
  <sheetData>
    <row r="2" spans="1:4" ht="0.75" customHeight="1">
      <c r="A2" t="s">
        <v>2</v>
      </c>
      <c r="B2" t="s">
        <v>33</v>
      </c>
      <c r="C2" t="s">
        <v>34</v>
      </c>
      <c r="D2" t="s">
        <v>35</v>
      </c>
    </row>
    <row r="3" spans="1:4" ht="0.75" customHeight="1">
      <c r="A3">
        <v>64</v>
      </c>
      <c r="B3" s="3">
        <v>37530</v>
      </c>
      <c r="D3">
        <v>59.57321384365114</v>
      </c>
    </row>
    <row r="4" spans="1:4" ht="0.75" customHeight="1">
      <c r="A4">
        <v>57.4</v>
      </c>
      <c r="B4" s="3">
        <v>37561</v>
      </c>
      <c r="D4">
        <v>56.00720448669579</v>
      </c>
    </row>
    <row r="5" spans="1:4" ht="0.75" customHeight="1">
      <c r="A5">
        <v>44.4</v>
      </c>
      <c r="B5" s="3">
        <v>37591</v>
      </c>
      <c r="D5">
        <v>56.09953862702144</v>
      </c>
    </row>
    <row r="6" spans="1:4" ht="0.75" customHeight="1">
      <c r="A6">
        <v>60.5</v>
      </c>
      <c r="B6" s="3">
        <v>37622</v>
      </c>
      <c r="D6">
        <v>53.5826445607555</v>
      </c>
    </row>
    <row r="7" spans="1:4" ht="0.75" customHeight="1">
      <c r="A7">
        <v>56.8</v>
      </c>
      <c r="B7" s="3">
        <v>37653</v>
      </c>
      <c r="D7">
        <v>56.182593445088614</v>
      </c>
    </row>
    <row r="8" spans="1:4" ht="0.75" customHeight="1">
      <c r="A8">
        <v>46.6</v>
      </c>
      <c r="B8" s="3">
        <v>37681</v>
      </c>
      <c r="D8">
        <v>56.14176442715132</v>
      </c>
    </row>
    <row r="9" spans="1:4" ht="0.75" customHeight="1">
      <c r="A9">
        <v>63.1</v>
      </c>
      <c r="B9" s="3">
        <v>37712</v>
      </c>
      <c r="D9">
        <v>53.09140212424563</v>
      </c>
    </row>
    <row r="10" spans="1:4" ht="0.75" customHeight="1">
      <c r="A10">
        <v>57.4</v>
      </c>
      <c r="B10" s="3">
        <v>37742</v>
      </c>
      <c r="D10">
        <v>54.049291909426586</v>
      </c>
    </row>
    <row r="11" spans="1:4" ht="0.75" customHeight="1">
      <c r="A11">
        <v>45.7</v>
      </c>
      <c r="B11" s="3">
        <v>37773</v>
      </c>
      <c r="D11">
        <v>51.21181191069178</v>
      </c>
    </row>
    <row r="12" spans="1:4" ht="0.75" customHeight="1">
      <c r="A12">
        <v>59</v>
      </c>
      <c r="B12" s="3">
        <v>37803</v>
      </c>
      <c r="D12">
        <v>52.52888472508303</v>
      </c>
    </row>
    <row r="13" spans="1:4" ht="0.75" customHeight="1">
      <c r="A13">
        <v>48.1</v>
      </c>
      <c r="B13" s="3">
        <v>37834</v>
      </c>
      <c r="D13">
        <v>51.31036319693061</v>
      </c>
    </row>
    <row r="14" spans="1:4" ht="0.75" customHeight="1">
      <c r="A14">
        <v>41.4</v>
      </c>
      <c r="B14" s="3">
        <v>37865</v>
      </c>
      <c r="D14">
        <v>51.56798648594881</v>
      </c>
    </row>
    <row r="15" spans="1:4" ht="0.75" customHeight="1">
      <c r="A15">
        <v>59.9</v>
      </c>
      <c r="B15" s="3">
        <v>37895</v>
      </c>
      <c r="D15">
        <v>52.284394118987485</v>
      </c>
    </row>
    <row r="16" spans="1:4" ht="0.75" customHeight="1">
      <c r="A16">
        <v>51.9</v>
      </c>
      <c r="B16" s="3">
        <v>37926</v>
      </c>
      <c r="D16">
        <v>49.84250627969295</v>
      </c>
    </row>
    <row r="17" spans="1:4" ht="0.75" customHeight="1">
      <c r="A17">
        <v>61.1</v>
      </c>
      <c r="B17" s="3">
        <v>37956</v>
      </c>
      <c r="D17">
        <v>49.131436698879796</v>
      </c>
    </row>
    <row r="18" spans="1:4" ht="0.75" customHeight="1">
      <c r="A18">
        <v>41.4</v>
      </c>
      <c r="B18" s="3">
        <v>37987</v>
      </c>
      <c r="D18">
        <v>47.598277772211574</v>
      </c>
    </row>
    <row r="19" spans="1:4" ht="0.75" customHeight="1">
      <c r="A19">
        <v>49.7</v>
      </c>
      <c r="B19" s="3">
        <v>38018</v>
      </c>
      <c r="D19">
        <v>48.47444114756446</v>
      </c>
    </row>
    <row r="20" spans="1:4" ht="0.75" customHeight="1">
      <c r="A20">
        <v>50</v>
      </c>
      <c r="B20" s="3">
        <v>38047</v>
      </c>
      <c r="D20">
        <v>48.68565317372882</v>
      </c>
    </row>
    <row r="21" spans="1:4" ht="0.75" customHeight="1">
      <c r="A21">
        <v>45.1</v>
      </c>
      <c r="B21" s="3">
        <v>38078</v>
      </c>
      <c r="D21">
        <v>48.64915125027627</v>
      </c>
    </row>
    <row r="22" spans="1:4" ht="0.75" customHeight="1">
      <c r="A22">
        <v>34.2</v>
      </c>
      <c r="B22" s="3">
        <v>38108</v>
      </c>
      <c r="D22">
        <v>47.967394560092266</v>
      </c>
    </row>
    <row r="23" spans="1:4" ht="0.75" customHeight="1">
      <c r="A23">
        <v>34.6</v>
      </c>
      <c r="B23" s="3">
        <v>38139</v>
      </c>
      <c r="D23">
        <v>46.83464815658489</v>
      </c>
    </row>
    <row r="24" spans="1:4" ht="0.75" customHeight="1">
      <c r="A24">
        <v>38.3</v>
      </c>
      <c r="B24" s="3">
        <v>38169</v>
      </c>
      <c r="D24">
        <v>46.32423170997672</v>
      </c>
    </row>
    <row r="25" spans="1:4" ht="0.75" customHeight="1">
      <c r="A25">
        <v>48.1</v>
      </c>
      <c r="B25" s="3">
        <v>38200</v>
      </c>
      <c r="D25">
        <v>45.69972355427369</v>
      </c>
    </row>
    <row r="26" spans="1:4" ht="0.75" customHeight="1">
      <c r="A26">
        <v>44.7</v>
      </c>
      <c r="B26" s="3">
        <v>38231</v>
      </c>
      <c r="D26">
        <v>45.4934002657834</v>
      </c>
    </row>
    <row r="27" spans="1:4" ht="0.75" customHeight="1">
      <c r="A27">
        <v>48.8</v>
      </c>
      <c r="B27" s="3">
        <v>38261</v>
      </c>
      <c r="D27">
        <v>45.68801695666655</v>
      </c>
    </row>
    <row r="28" spans="1:4" ht="0.75" customHeight="1">
      <c r="A28">
        <v>40.7</v>
      </c>
      <c r="B28" s="3">
        <v>38292</v>
      </c>
      <c r="D28">
        <v>45.34206917130913</v>
      </c>
    </row>
    <row r="29" spans="1:4" ht="0.75" customHeight="1">
      <c r="A29">
        <v>58.4</v>
      </c>
      <c r="B29" s="3">
        <v>38322</v>
      </c>
      <c r="D29">
        <v>45.92162145259675</v>
      </c>
    </row>
    <row r="30" spans="1:4" ht="0.75" customHeight="1">
      <c r="A30">
        <v>63.6</v>
      </c>
      <c r="B30" s="3">
        <v>38353</v>
      </c>
      <c r="D30">
        <v>45.54314720079647</v>
      </c>
    </row>
    <row r="31" spans="1:4" ht="0.75" customHeight="1">
      <c r="A31">
        <v>51.2</v>
      </c>
      <c r="B31" s="3">
        <v>38384</v>
      </c>
      <c r="D31">
        <v>45.1107747382359</v>
      </c>
    </row>
    <row r="32" spans="1:4" ht="0.75" customHeight="1">
      <c r="A32">
        <v>34.2</v>
      </c>
      <c r="B32" s="3">
        <v>38412</v>
      </c>
      <c r="C32">
        <v>44.36241204965132</v>
      </c>
      <c r="D32">
        <v>44.36241204965132</v>
      </c>
    </row>
    <row r="33" spans="2:3" ht="0.75" customHeight="1">
      <c r="B33" s="3">
        <v>38443</v>
      </c>
      <c r="C33">
        <v>43.63744298399459</v>
      </c>
    </row>
    <row r="55" spans="2:9" ht="10.5" customHeight="1">
      <c r="B55" s="4" t="s">
        <v>36</v>
      </c>
      <c r="C55" s="5"/>
      <c r="D55" s="5"/>
      <c r="E55" s="5"/>
      <c r="F55" s="5"/>
      <c r="G55" s="5"/>
      <c r="H55" s="5"/>
      <c r="I55" s="6"/>
    </row>
    <row r="57" spans="2:4" ht="10.5" customHeight="1">
      <c r="B57" s="37" t="s">
        <v>37</v>
      </c>
      <c r="C57" s="38"/>
      <c r="D57" s="38"/>
    </row>
    <row r="59" spans="2:9" ht="10.5" customHeight="1">
      <c r="B59" s="4" t="s">
        <v>38</v>
      </c>
      <c r="C59" s="5"/>
      <c r="D59" s="5"/>
      <c r="E59" s="5"/>
      <c r="F59" s="5"/>
      <c r="G59" s="5"/>
      <c r="H59" s="5"/>
      <c r="I59" s="6"/>
    </row>
    <row r="60" spans="3:5" ht="10.5" customHeight="1">
      <c r="C60" s="8"/>
      <c r="D60" s="9" t="s">
        <v>39</v>
      </c>
      <c r="E60" s="8"/>
    </row>
    <row r="61" spans="2:5" ht="10.5" customHeight="1">
      <c r="B61" s="10" t="s">
        <v>33</v>
      </c>
      <c r="C61" s="10" t="s">
        <v>40</v>
      </c>
      <c r="D61" s="10" t="s">
        <v>41</v>
      </c>
      <c r="E61" s="10" t="s">
        <v>42</v>
      </c>
    </row>
    <row r="62" spans="2:5" ht="10.5" customHeight="1">
      <c r="B62" s="11">
        <v>38443</v>
      </c>
      <c r="C62" s="12">
        <v>43.6374429839946</v>
      </c>
      <c r="D62" s="8"/>
      <c r="E62" s="8"/>
    </row>
    <row r="63" spans="2:5" ht="10.5" customHeight="1">
      <c r="B63" s="7" t="s">
        <v>43</v>
      </c>
      <c r="C63" s="13">
        <f>AVERAGE($C$62:$C$62)</f>
        <v>43.6374429839946</v>
      </c>
      <c r="D63" s="13" t="e">
        <f>AVERAGE($D$62:$D$62)</f>
        <v>#DIV/0!</v>
      </c>
      <c r="E63" s="13" t="e">
        <f>AVERAGE($E$62:$E$62)</f>
        <v>#DIV/0!</v>
      </c>
    </row>
    <row r="64" spans="2:5" ht="10.5" customHeight="1">
      <c r="B64" s="7" t="s">
        <v>44</v>
      </c>
      <c r="C64" s="13">
        <f>MAX($C$62:$C$62)</f>
        <v>43.6374429839946</v>
      </c>
      <c r="D64" s="13">
        <f>MAX($D$62:$D$62)</f>
        <v>0</v>
      </c>
      <c r="E64" s="13">
        <f>MAX($E$62:$E$62)</f>
        <v>0</v>
      </c>
    </row>
    <row r="65" spans="2:5" ht="10.5" customHeight="1">
      <c r="B65" s="14" t="s">
        <v>45</v>
      </c>
      <c r="C65" s="15">
        <f>MIN($C$62:$C$62)</f>
        <v>43.6374429839946</v>
      </c>
      <c r="D65" s="15">
        <f>MIN($D$62:$D$62)</f>
        <v>0</v>
      </c>
      <c r="E65" s="15">
        <f>MIN($E$62:$E$62)</f>
        <v>0</v>
      </c>
    </row>
    <row r="67" spans="2:9" ht="10.5" customHeight="1">
      <c r="B67" s="4" t="s">
        <v>46</v>
      </c>
      <c r="C67" s="5"/>
      <c r="D67" s="5"/>
      <c r="E67" s="5"/>
      <c r="F67" s="5"/>
      <c r="G67" s="5"/>
      <c r="H67" s="5"/>
      <c r="I67" s="6"/>
    </row>
    <row r="68" spans="2:9" ht="10.5" customHeight="1">
      <c r="B68" s="16" t="s">
        <v>47</v>
      </c>
      <c r="C68" s="17"/>
      <c r="D68" s="17"/>
      <c r="E68" s="17"/>
      <c r="F68" s="18">
        <v>0.140445236971553</v>
      </c>
      <c r="G68" s="17"/>
      <c r="H68" s="17"/>
      <c r="I68" s="19"/>
    </row>
    <row r="69" spans="2:9" ht="10.5" customHeight="1">
      <c r="B69" s="16" t="s">
        <v>48</v>
      </c>
      <c r="C69" s="17"/>
      <c r="D69" s="17"/>
      <c r="E69" s="17"/>
      <c r="F69" s="20">
        <v>9.14708734497226</v>
      </c>
      <c r="G69" s="17"/>
      <c r="H69" s="17"/>
      <c r="I69" s="19"/>
    </row>
    <row r="70" spans="2:9" ht="10.5" customHeight="1">
      <c r="B70" s="21" t="s">
        <v>49</v>
      </c>
      <c r="C70" s="22"/>
      <c r="D70" s="22"/>
      <c r="E70" s="22"/>
      <c r="F70" s="23">
        <v>0.209483002685122</v>
      </c>
      <c r="G70" s="22"/>
      <c r="H70" s="22"/>
      <c r="I70" s="24"/>
    </row>
    <row r="73" spans="2:9" ht="10.5" customHeight="1">
      <c r="B73" s="4" t="s">
        <v>50</v>
      </c>
      <c r="C73" s="5"/>
      <c r="D73" s="5"/>
      <c r="E73" s="5"/>
      <c r="F73" s="5"/>
      <c r="G73" s="5"/>
      <c r="H73" s="5"/>
      <c r="I73" s="6"/>
    </row>
    <row r="75" spans="2:9" ht="10.5" customHeight="1">
      <c r="B75" s="4" t="s">
        <v>51</v>
      </c>
      <c r="C75" s="5"/>
      <c r="D75" s="5"/>
      <c r="E75" s="5"/>
      <c r="F75" s="5"/>
      <c r="G75" s="5"/>
      <c r="H75" s="5"/>
      <c r="I75" s="6"/>
    </row>
    <row r="77" spans="2:9" ht="10.5" customHeight="1">
      <c r="B77" s="4" t="s">
        <v>52</v>
      </c>
      <c r="C77" s="5"/>
      <c r="D77" s="5"/>
      <c r="E77" s="5"/>
      <c r="F77" s="5"/>
      <c r="G77" s="5"/>
      <c r="H77" s="5"/>
      <c r="I77" s="6"/>
    </row>
    <row r="78" spans="3:9" ht="10.5" customHeight="1">
      <c r="C78" s="25" t="s">
        <v>53</v>
      </c>
      <c r="D78" s="25" t="s">
        <v>54</v>
      </c>
      <c r="F78" s="25" t="s">
        <v>55</v>
      </c>
      <c r="G78" s="25" t="s">
        <v>39</v>
      </c>
      <c r="H78" s="25" t="s">
        <v>56</v>
      </c>
      <c r="I78" s="25" t="s">
        <v>56</v>
      </c>
    </row>
    <row r="79" spans="2:9" ht="10.5" customHeight="1">
      <c r="B79" s="10" t="s">
        <v>33</v>
      </c>
      <c r="C79" s="10" t="s">
        <v>57</v>
      </c>
      <c r="D79" s="10" t="s">
        <v>57</v>
      </c>
      <c r="E79" s="10" t="s">
        <v>58</v>
      </c>
      <c r="F79" s="10" t="s">
        <v>59</v>
      </c>
      <c r="G79" s="10" t="s">
        <v>59</v>
      </c>
      <c r="H79" s="10" t="s">
        <v>58</v>
      </c>
      <c r="I79" s="10" t="s">
        <v>60</v>
      </c>
    </row>
    <row r="80" spans="2:9" ht="10.5" customHeight="1">
      <c r="B80" s="26">
        <v>37530</v>
      </c>
      <c r="C80" s="13">
        <v>64</v>
      </c>
      <c r="D80" s="13">
        <v>59.5732138436511</v>
      </c>
      <c r="E80" s="13">
        <v>4.42678615634886</v>
      </c>
      <c r="F80" s="27"/>
      <c r="G80" s="27"/>
      <c r="H80" s="13">
        <v>4.42678615634886</v>
      </c>
      <c r="I80" s="28">
        <v>0.069168533692951</v>
      </c>
    </row>
    <row r="81" spans="2:9" ht="10.5" customHeight="1">
      <c r="B81" s="26">
        <v>37561</v>
      </c>
      <c r="C81" s="13">
        <v>57.4</v>
      </c>
      <c r="D81" s="13">
        <v>56.0072044866958</v>
      </c>
      <c r="E81" s="13">
        <v>1.39279551330421</v>
      </c>
      <c r="F81" s="28">
        <v>-0.103125</v>
      </c>
      <c r="G81" s="28">
        <v>-0.0598592744436162</v>
      </c>
      <c r="H81" s="13">
        <v>2.90979083482653</v>
      </c>
      <c r="I81" s="28">
        <v>0.0406504493957098</v>
      </c>
    </row>
    <row r="82" spans="2:9" ht="10.5" customHeight="1">
      <c r="B82" s="26">
        <v>37591</v>
      </c>
      <c r="C82" s="13">
        <v>44.4</v>
      </c>
      <c r="D82" s="13">
        <v>56.0995386270214</v>
      </c>
      <c r="E82" s="13">
        <v>-11.6995386270214</v>
      </c>
      <c r="F82" s="28">
        <v>-0.226480836236934</v>
      </c>
      <c r="G82" s="28">
        <v>0.00164861183792133</v>
      </c>
      <c r="H82" s="13">
        <v>-1.95998565245612</v>
      </c>
      <c r="I82" s="28">
        <v>0.0563784242893857</v>
      </c>
    </row>
    <row r="83" spans="2:9" ht="10.5" customHeight="1">
      <c r="B83" s="26">
        <v>37622</v>
      </c>
      <c r="C83" s="13">
        <v>60.5</v>
      </c>
      <c r="D83" s="13">
        <v>53.5826445607555</v>
      </c>
      <c r="E83" s="13">
        <v>6.9173554392445</v>
      </c>
      <c r="F83" s="28">
        <v>0.362612612612613</v>
      </c>
      <c r="G83" s="28">
        <v>-0.0448647908318738</v>
      </c>
      <c r="H83" s="13">
        <v>0.259349620469033</v>
      </c>
      <c r="I83" s="28">
        <v>0.0494298465633663</v>
      </c>
    </row>
    <row r="84" spans="2:9" ht="10.5" customHeight="1">
      <c r="B84" s="26">
        <v>37653</v>
      </c>
      <c r="C84" s="13">
        <v>56.8</v>
      </c>
      <c r="D84" s="13">
        <v>56.1825934450886</v>
      </c>
      <c r="E84" s="13">
        <v>0.617406554911383</v>
      </c>
      <c r="F84" s="28">
        <v>-0.0611570247933885</v>
      </c>
      <c r="G84" s="28">
        <v>0.0485222203130554</v>
      </c>
      <c r="H84" s="13">
        <v>0.330961007357503</v>
      </c>
      <c r="I84" s="28">
        <v>0.0399786705992222</v>
      </c>
    </row>
    <row r="85" spans="2:9" ht="10.5" customHeight="1">
      <c r="B85" s="26">
        <v>37681</v>
      </c>
      <c r="C85" s="13">
        <v>46.6</v>
      </c>
      <c r="D85" s="13">
        <v>56.1417644271513</v>
      </c>
      <c r="E85" s="13">
        <v>-9.54176442715132</v>
      </c>
      <c r="F85" s="28">
        <v>-0.179577464788732</v>
      </c>
      <c r="G85" s="28">
        <v>-0.00072672006459076</v>
      </c>
      <c r="H85" s="13">
        <v>-1.3144932317273</v>
      </c>
      <c r="I85" s="28">
        <v>0.0390033058684215</v>
      </c>
    </row>
    <row r="86" spans="2:9" ht="10.5" customHeight="1">
      <c r="B86" s="26">
        <v>37712</v>
      </c>
      <c r="C86" s="13">
        <v>63.1</v>
      </c>
      <c r="D86" s="13">
        <v>53.0914021242456</v>
      </c>
      <c r="E86" s="13">
        <v>10.0085978757544</v>
      </c>
      <c r="F86" s="28">
        <v>0.354077253218884</v>
      </c>
      <c r="G86" s="28">
        <v>-0.054333210472282</v>
      </c>
      <c r="H86" s="13">
        <v>0.303091212198652</v>
      </c>
      <c r="I86" s="28">
        <v>0.0366684430570992</v>
      </c>
    </row>
    <row r="87" spans="2:9" ht="10.5" customHeight="1">
      <c r="B87" s="26">
        <v>37742</v>
      </c>
      <c r="C87" s="13">
        <v>57.4</v>
      </c>
      <c r="D87" s="13">
        <v>54.0492919094266</v>
      </c>
      <c r="E87" s="13">
        <v>3.35070809057341</v>
      </c>
      <c r="F87" s="28">
        <v>-0.0903328050713154</v>
      </c>
      <c r="G87" s="28">
        <v>0.0180422770327157</v>
      </c>
      <c r="H87" s="13">
        <v>0.684043321995497</v>
      </c>
      <c r="I87" s="28">
        <v>0.0329969924470038</v>
      </c>
    </row>
    <row r="88" spans="2:9" ht="10.5" customHeight="1">
      <c r="B88" s="26">
        <v>37773</v>
      </c>
      <c r="C88" s="13">
        <v>45.7</v>
      </c>
      <c r="D88" s="13">
        <v>51.2118119106918</v>
      </c>
      <c r="E88" s="13">
        <v>-5.51181191069178</v>
      </c>
      <c r="F88" s="28">
        <v>-0.20383275261324</v>
      </c>
      <c r="G88" s="28">
        <v>-0.0524980050338075</v>
      </c>
      <c r="H88" s="13">
        <v>-0.00438503719197788</v>
      </c>
      <c r="I88" s="28">
        <v>0.0308196547149453</v>
      </c>
    </row>
    <row r="89" spans="2:9" ht="10.5" customHeight="1">
      <c r="B89" s="26">
        <v>37803</v>
      </c>
      <c r="C89" s="13">
        <v>59</v>
      </c>
      <c r="D89" s="13">
        <v>52.528884725083</v>
      </c>
      <c r="E89" s="13">
        <v>6.47111527491697</v>
      </c>
      <c r="F89" s="28">
        <v>0.291028446389497</v>
      </c>
      <c r="G89" s="28">
        <v>0.0257181451944738</v>
      </c>
      <c r="H89" s="13">
        <v>0.643164994018917</v>
      </c>
      <c r="I89" s="28">
        <v>0.0288344884425892</v>
      </c>
    </row>
    <row r="90" spans="2:9" ht="10.5" customHeight="1">
      <c r="B90" s="26">
        <v>37834</v>
      </c>
      <c r="C90" s="13">
        <v>48.1</v>
      </c>
      <c r="D90" s="13">
        <v>51.3103631969306</v>
      </c>
      <c r="E90" s="13">
        <v>-3.21036319693061</v>
      </c>
      <c r="F90" s="28">
        <v>-0.184745762711864</v>
      </c>
      <c r="G90" s="28">
        <v>-0.0231971711284128</v>
      </c>
      <c r="H90" s="13">
        <v>0.292844249387142</v>
      </c>
      <c r="I90" s="28">
        <v>0.0267647706305167</v>
      </c>
    </row>
    <row r="91" spans="2:9" ht="10.5" customHeight="1">
      <c r="B91" s="26">
        <v>37865</v>
      </c>
      <c r="C91" s="13">
        <v>41.4</v>
      </c>
      <c r="D91" s="13">
        <v>51.5679864859488</v>
      </c>
      <c r="E91" s="13">
        <v>-10.1679864859488</v>
      </c>
      <c r="F91" s="28">
        <v>-0.139293139293139</v>
      </c>
      <c r="G91" s="28">
        <v>0.0050208821954628</v>
      </c>
      <c r="H91" s="13">
        <v>-0.578891645224187</v>
      </c>
      <c r="I91" s="28">
        <v>0.0262399532051121</v>
      </c>
    </row>
    <row r="92" spans="2:9" ht="10.5" customHeight="1">
      <c r="B92" s="26">
        <v>37895</v>
      </c>
      <c r="C92" s="13">
        <v>59.9</v>
      </c>
      <c r="D92" s="13">
        <v>52.2843941189875</v>
      </c>
      <c r="E92" s="13">
        <v>7.61560588101251</v>
      </c>
      <c r="F92" s="28">
        <v>0.446859903381643</v>
      </c>
      <c r="G92" s="28">
        <v>0.0138924879922136</v>
      </c>
      <c r="H92" s="13">
        <v>0.0514543183324818</v>
      </c>
      <c r="I92" s="28">
        <v>0.0249737950440934</v>
      </c>
    </row>
    <row r="93" spans="2:9" ht="10.5" customHeight="1">
      <c r="B93" s="26">
        <v>37926</v>
      </c>
      <c r="C93" s="13">
        <v>51.9</v>
      </c>
      <c r="D93" s="13">
        <v>49.8425062796929</v>
      </c>
      <c r="E93" s="13">
        <v>2.05749372030705</v>
      </c>
      <c r="F93" s="28">
        <v>-0.13355592654424</v>
      </c>
      <c r="G93" s="28">
        <v>-0.0467039521149916</v>
      </c>
      <c r="H93" s="13">
        <v>0.194742847044951</v>
      </c>
      <c r="I93" s="28">
        <v>0.0233922149097366</v>
      </c>
    </row>
    <row r="94" spans="2:9" ht="10.5" customHeight="1">
      <c r="B94" s="26">
        <v>37956</v>
      </c>
      <c r="C94" s="13">
        <v>61.1</v>
      </c>
      <c r="D94" s="13">
        <v>49.1314366988798</v>
      </c>
      <c r="E94" s="13">
        <v>11.9685633011202</v>
      </c>
      <c r="F94" s="28">
        <v>0.177263969171484</v>
      </c>
      <c r="G94" s="28">
        <v>-0.0142663287600941</v>
      </c>
      <c r="H94" s="13">
        <v>0.979664210649968</v>
      </c>
      <c r="I94" s="28">
        <v>0.0227033331738826</v>
      </c>
    </row>
    <row r="95" spans="2:9" ht="10.5" customHeight="1">
      <c r="B95" s="26">
        <v>37987</v>
      </c>
      <c r="C95" s="13">
        <v>41.4</v>
      </c>
      <c r="D95" s="13">
        <v>47.5982777722116</v>
      </c>
      <c r="E95" s="13">
        <v>-6.19827777221158</v>
      </c>
      <c r="F95" s="28">
        <v>-0.322422258592471</v>
      </c>
      <c r="G95" s="28">
        <v>-0.0312052532895538</v>
      </c>
      <c r="H95" s="13">
        <v>0.531042836721122</v>
      </c>
      <c r="I95" s="28">
        <v>0.0218692063130198</v>
      </c>
    </row>
    <row r="96" spans="2:9" ht="10.5" customHeight="1">
      <c r="B96" s="26">
        <v>38018</v>
      </c>
      <c r="C96" s="13">
        <v>49.7</v>
      </c>
      <c r="D96" s="13">
        <v>48.4744411475645</v>
      </c>
      <c r="E96" s="13">
        <v>1.22555885243554</v>
      </c>
      <c r="F96" s="28">
        <v>0.20048309178744</v>
      </c>
      <c r="G96" s="28">
        <v>0.01840745960486</v>
      </c>
      <c r="H96" s="13">
        <v>0.57189671999844</v>
      </c>
      <c r="I96" s="28">
        <v>0.0206681081279624</v>
      </c>
    </row>
    <row r="97" spans="2:9" ht="10.5" customHeight="1">
      <c r="B97" s="26">
        <v>38047</v>
      </c>
      <c r="C97" s="13">
        <v>50</v>
      </c>
      <c r="D97" s="13">
        <v>48.6856531737288</v>
      </c>
      <c r="E97" s="13">
        <v>1.31434682627118</v>
      </c>
      <c r="F97" s="28">
        <v>0.00603621730382288</v>
      </c>
      <c r="G97" s="28">
        <v>0.00435718331483985</v>
      </c>
      <c r="H97" s="13">
        <v>0.613143948124704</v>
      </c>
      <c r="I97" s="28">
        <v>0.0196010124187713</v>
      </c>
    </row>
    <row r="98" spans="2:9" ht="10.5" customHeight="1">
      <c r="B98" s="26">
        <v>38078</v>
      </c>
      <c r="C98" s="13">
        <v>45.1</v>
      </c>
      <c r="D98" s="13">
        <v>48.6491512502763</v>
      </c>
      <c r="E98" s="13">
        <v>-3.54915125027627</v>
      </c>
      <c r="F98" s="28">
        <v>-0.098</v>
      </c>
      <c r="G98" s="28">
        <v>-0.000749747021412961</v>
      </c>
      <c r="H98" s="13">
        <v>0.394075779787811</v>
      </c>
      <c r="I98" s="28">
        <v>0.0187873722905632</v>
      </c>
    </row>
    <row r="99" spans="2:9" ht="10.5" customHeight="1">
      <c r="B99" s="26">
        <v>38108</v>
      </c>
      <c r="C99" s="13">
        <v>34.2</v>
      </c>
      <c r="D99" s="13">
        <v>47.9673945600923</v>
      </c>
      <c r="E99" s="13">
        <v>-13.7673945600923</v>
      </c>
      <c r="F99" s="28">
        <v>-0.241685144124168</v>
      </c>
      <c r="G99" s="28">
        <v>-0.0140137427408897</v>
      </c>
      <c r="H99" s="13">
        <v>-0.313997737206193</v>
      </c>
      <c r="I99" s="28">
        <v>0.0188543921672699</v>
      </c>
    </row>
    <row r="100" spans="2:9" ht="10.5" customHeight="1">
      <c r="B100" s="26">
        <v>38139</v>
      </c>
      <c r="C100" s="13">
        <v>34.6</v>
      </c>
      <c r="D100" s="13">
        <v>46.8346481565849</v>
      </c>
      <c r="E100" s="13">
        <v>-12.2346481565849</v>
      </c>
      <c r="F100" s="28">
        <v>0.0116959064327485</v>
      </c>
      <c r="G100" s="28">
        <v>-0.0236149245523082</v>
      </c>
      <c r="H100" s="13">
        <v>-0.881647757176607</v>
      </c>
      <c r="I100" s="28">
        <v>0.0187583838052869</v>
      </c>
    </row>
    <row r="101" spans="2:9" ht="10.5" customHeight="1">
      <c r="B101" s="26">
        <v>38169</v>
      </c>
      <c r="C101" s="13">
        <v>38.3</v>
      </c>
      <c r="D101" s="13">
        <v>46.3242317099767</v>
      </c>
      <c r="E101" s="13">
        <v>-8.02423170997672</v>
      </c>
      <c r="F101" s="28">
        <v>0.106936416184971</v>
      </c>
      <c r="G101" s="28">
        <v>-0.0108982658501387</v>
      </c>
      <c r="H101" s="13">
        <v>-1.20631066412207</v>
      </c>
      <c r="I101" s="28">
        <v>0.0183386018271911</v>
      </c>
    </row>
    <row r="102" spans="2:9" ht="10.5" customHeight="1">
      <c r="B102" s="26">
        <v>38200</v>
      </c>
      <c r="C102" s="13">
        <v>48.1</v>
      </c>
      <c r="D102" s="13">
        <v>45.6997235542737</v>
      </c>
      <c r="E102" s="13">
        <v>2.40027644572631</v>
      </c>
      <c r="F102" s="28">
        <v>0.255874673629243</v>
      </c>
      <c r="G102" s="28">
        <v>-0.0134812415155184</v>
      </c>
      <c r="H102" s="13">
        <v>-1.04950252891127</v>
      </c>
      <c r="I102" s="28">
        <v>0.0176356036328301</v>
      </c>
    </row>
    <row r="103" spans="2:9" ht="10.5" customHeight="1">
      <c r="B103" s="26">
        <v>38231</v>
      </c>
      <c r="C103" s="13">
        <v>44.7</v>
      </c>
      <c r="D103" s="13">
        <v>45.4934002657834</v>
      </c>
      <c r="E103" s="13">
        <v>-0.793400265783397</v>
      </c>
      <c r="F103" s="28">
        <v>-0.0706860706860706</v>
      </c>
      <c r="G103" s="28">
        <v>-0.00451476010014056</v>
      </c>
      <c r="H103" s="13">
        <v>-1.03883160128094</v>
      </c>
      <c r="I103" s="28">
        <v>0.0169316018263612</v>
      </c>
    </row>
    <row r="104" spans="2:9" ht="10.5" customHeight="1">
      <c r="B104" s="26">
        <v>38261</v>
      </c>
      <c r="C104" s="13">
        <v>48.8</v>
      </c>
      <c r="D104" s="13">
        <v>45.6880169566666</v>
      </c>
      <c r="E104" s="13">
        <v>3.11198304333345</v>
      </c>
      <c r="F104" s="28">
        <v>0.0917225950782996</v>
      </c>
      <c r="G104" s="28">
        <v>0.00427791041659128</v>
      </c>
      <c r="H104" s="13">
        <v>-0.872799015496365</v>
      </c>
      <c r="I104" s="28">
        <v>0.0163563699842357</v>
      </c>
    </row>
    <row r="105" spans="2:9" ht="10.5" customHeight="1">
      <c r="B105" s="26">
        <v>38292</v>
      </c>
      <c r="C105" s="13">
        <v>40.7</v>
      </c>
      <c r="D105" s="13">
        <v>45.3420691713091</v>
      </c>
      <c r="E105" s="13">
        <v>-4.64206917130912</v>
      </c>
      <c r="F105" s="28">
        <v>-0.165983606557377</v>
      </c>
      <c r="G105" s="28">
        <v>-0.00757195887240068</v>
      </c>
      <c r="H105" s="13">
        <v>-1.01777094456609</v>
      </c>
      <c r="I105" s="28">
        <v>0.0158960003599823</v>
      </c>
    </row>
    <row r="106" spans="2:9" ht="10.5" customHeight="1">
      <c r="B106" s="26">
        <v>38322</v>
      </c>
      <c r="C106" s="13">
        <v>58.4</v>
      </c>
      <c r="D106" s="13">
        <v>45.9216214525968</v>
      </c>
      <c r="E106" s="13">
        <v>12.4783785474032</v>
      </c>
      <c r="F106" s="28">
        <v>0.434889434889435</v>
      </c>
      <c r="G106" s="28">
        <v>0.012781778420786</v>
      </c>
      <c r="H106" s="13">
        <v>-0.517913555974629</v>
      </c>
      <c r="I106" s="28">
        <v>0.0156003609303777</v>
      </c>
    </row>
    <row r="107" spans="2:9" ht="10.5" customHeight="1">
      <c r="B107" s="26">
        <v>38353</v>
      </c>
      <c r="C107" s="13">
        <v>63.6</v>
      </c>
      <c r="D107" s="13">
        <v>45.5431472007965</v>
      </c>
      <c r="E107" s="13">
        <v>18.0568527992035</v>
      </c>
      <c r="F107" s="28">
        <v>0.089041095890411</v>
      </c>
      <c r="G107" s="28">
        <v>-0.00824174408107453</v>
      </c>
      <c r="H107" s="13">
        <v>0.145470956710305</v>
      </c>
      <c r="I107" s="28">
        <v>0.0154053388306469</v>
      </c>
    </row>
    <row r="108" spans="2:9" ht="10.5" customHeight="1">
      <c r="B108" s="26">
        <v>38384</v>
      </c>
      <c r="C108" s="13">
        <v>51.2</v>
      </c>
      <c r="D108" s="13">
        <v>45.1107747382359</v>
      </c>
      <c r="E108" s="13">
        <v>6.08922526176411</v>
      </c>
      <c r="F108" s="28">
        <v>-0.194968553459119</v>
      </c>
      <c r="G108" s="28">
        <v>-0.0094936887135681</v>
      </c>
      <c r="H108" s="13">
        <v>0.35042800171216</v>
      </c>
      <c r="I108" s="28">
        <v>0.0150155354475376</v>
      </c>
    </row>
    <row r="109" spans="2:9" ht="10.5" customHeight="1">
      <c r="B109" s="29">
        <v>38412</v>
      </c>
      <c r="C109" s="15">
        <v>34.2</v>
      </c>
      <c r="D109" s="15">
        <v>44.3624120496513</v>
      </c>
      <c r="E109" s="15">
        <v>-10.1624120496513</v>
      </c>
      <c r="F109" s="23">
        <v>-0.33203125</v>
      </c>
      <c r="G109" s="23">
        <v>-0.016589444382791</v>
      </c>
      <c r="H109" s="15">
        <v>4.42904971957129E-14</v>
      </c>
      <c r="I109" s="23">
        <v>0.0148451804339079</v>
      </c>
    </row>
    <row r="110" spans="2:9" ht="10.5" customHeight="1">
      <c r="B110" s="7" t="s">
        <v>43</v>
      </c>
      <c r="C110" s="13">
        <f>AVERAGE($C$80:$C$109)</f>
        <v>50.01</v>
      </c>
      <c r="D110" s="13">
        <f>AVERAGE($D$80:$D$109)</f>
        <v>50.00999999999996</v>
      </c>
      <c r="E110" s="13">
        <f>AVERAGE($E$80:$E$109)</f>
        <v>4.292862361883939E-14</v>
      </c>
      <c r="F110" s="28">
        <f>AVERAGE($F$80:$F$109)</f>
        <v>0.0027808282930494293</v>
      </c>
      <c r="G110" s="28">
        <f>AVERAGE($G$80:$G$109)</f>
        <v>-0.009798457505053296</v>
      </c>
      <c r="H110" s="13">
        <f>AVERAGE($H$80:$H$109)</f>
        <v>0.0975140548116791</v>
      </c>
      <c r="I110" s="28">
        <f>AVERAGE($I$80:$I$109)</f>
        <v>0.027085531480999316</v>
      </c>
    </row>
    <row r="111" spans="2:9" ht="10.5" customHeight="1">
      <c r="B111" s="7" t="s">
        <v>44</v>
      </c>
      <c r="C111" s="13">
        <f>MAX($C$80:$C$109)</f>
        <v>64</v>
      </c>
      <c r="D111" s="13">
        <f>MAX($D$80:$D$109)</f>
        <v>59.5732138436511</v>
      </c>
      <c r="E111" s="13">
        <f>MAX($E$80:$E$109)</f>
        <v>18.0568527992035</v>
      </c>
      <c r="F111" s="28">
        <f>MAX($F$80:$F$109)</f>
        <v>0.446859903381643</v>
      </c>
      <c r="G111" s="28">
        <f>MAX($G$80:$G$109)</f>
        <v>0.0485222203130554</v>
      </c>
      <c r="H111" s="13">
        <f>MAX($H$80:$H$109)</f>
        <v>4.42678615634886</v>
      </c>
      <c r="I111" s="28">
        <f>MAX($I$80:$I$109)</f>
        <v>0.069168533692951</v>
      </c>
    </row>
    <row r="112" spans="2:9" ht="10.5" customHeight="1">
      <c r="B112" s="7" t="s">
        <v>45</v>
      </c>
      <c r="C112" s="13">
        <f>MIN($C$80:$C$109)</f>
        <v>34.2</v>
      </c>
      <c r="D112" s="13">
        <f>MIN($D$80:$D$109)</f>
        <v>44.3624120496513</v>
      </c>
      <c r="E112" s="13">
        <f>MIN($E$80:$E$109)</f>
        <v>-13.7673945600923</v>
      </c>
      <c r="F112" s="28">
        <f>MIN($F$80:$F$109)</f>
        <v>-0.33203125</v>
      </c>
      <c r="G112" s="28">
        <f>MIN($G$80:$G$109)</f>
        <v>-0.0598592744436162</v>
      </c>
      <c r="H112" s="13">
        <f>MIN($H$80:$H$109)</f>
        <v>-1.95998565245612</v>
      </c>
      <c r="I112" s="28">
        <f>MIN($I$80:$I$109)</f>
        <v>0.0148451804339079</v>
      </c>
    </row>
    <row r="113" spans="2:9" ht="10.5" customHeight="1">
      <c r="B113" s="7" t="s">
        <v>61</v>
      </c>
      <c r="C113" s="13">
        <f>STDEV($C$80:$C$109)</f>
        <v>9.147087344972302</v>
      </c>
      <c r="D113" s="13">
        <f>STDEV($D$80:$D$109)</f>
        <v>4.186559051652287</v>
      </c>
      <c r="E113" s="13">
        <f>STDEV($E$80:$E$109)</f>
        <v>8.132768913695955</v>
      </c>
      <c r="F113" s="28">
        <f>STDEV($F$80:$F$109)</f>
        <v>0.22889126013877115</v>
      </c>
      <c r="G113" s="28">
        <f>STDEV($G$80:$G$109)</f>
        <v>0.02541436303689802</v>
      </c>
      <c r="H113" s="13">
        <f>STDEV($H$80:$H$109)</f>
        <v>1.2286912674570247</v>
      </c>
      <c r="I113" s="28">
        <f>STDEV($I$80:$I$109)</f>
        <v>0.0133983268960557</v>
      </c>
    </row>
    <row r="114" spans="2:9" ht="10.5" customHeight="1">
      <c r="B114" s="7" t="s">
        <v>62</v>
      </c>
      <c r="C114" s="13">
        <f>VAR($C$80:$C$109)</f>
        <v>83.66920689655245</v>
      </c>
      <c r="D114" s="13">
        <f>VAR($D$80:$D$109)</f>
        <v>17.527276692971697</v>
      </c>
      <c r="E114" s="13">
        <f>VAR($E$80:$E$109)</f>
        <v>66.14193020357928</v>
      </c>
      <c r="F114" s="28">
        <f>VAR($F$80:$F$109)</f>
        <v>0.05239120896791461</v>
      </c>
      <c r="G114" s="28">
        <f>VAR($G$80:$G$109)</f>
        <v>0.0006458898485712484</v>
      </c>
      <c r="H114" s="13">
        <f>VAR($H$80:$H$109)</f>
        <v>1.5096822307251496</v>
      </c>
      <c r="I114" s="28">
        <f>VAR($I$80:$I$109)</f>
        <v>0.0001795151636135696</v>
      </c>
    </row>
    <row r="115" spans="2:9" ht="10.5" customHeight="1">
      <c r="B115" s="14" t="s">
        <v>63</v>
      </c>
      <c r="C115" s="15">
        <f>MEDIAN($C$80:$C$109)</f>
        <v>49.25</v>
      </c>
      <c r="D115" s="15">
        <f>MEDIAN($D$80:$D$109)</f>
        <v>48.9085449363043</v>
      </c>
      <c r="E115" s="15">
        <f>MEDIAN($E$80:$E$109)</f>
        <v>1.2699528393533601</v>
      </c>
      <c r="F115" s="23">
        <f>MEDIAN($F$80:$F$109)</f>
        <v>-0.0706860706860706</v>
      </c>
      <c r="G115" s="23">
        <f>MEDIAN($G$80:$G$109)</f>
        <v>-0.00824174408107453</v>
      </c>
      <c r="H115" s="15">
        <f>MEDIAN($H$80:$H$109)</f>
        <v>0.170106901877628</v>
      </c>
      <c r="I115" s="23">
        <f>MEDIAN($I$80:$I$109)</f>
        <v>0.0222862697434512</v>
      </c>
    </row>
    <row r="117" spans="2:9" ht="10.5" customHeight="1">
      <c r="B117" s="4" t="s">
        <v>64</v>
      </c>
      <c r="C117" s="5"/>
      <c r="D117" s="5"/>
      <c r="E117" s="5"/>
      <c r="F117" s="5"/>
      <c r="G117" s="5"/>
      <c r="H117" s="5"/>
      <c r="I117" s="6"/>
    </row>
    <row r="118" ht="10.5" customHeight="1">
      <c r="B118" s="25" t="s">
        <v>65</v>
      </c>
    </row>
    <row r="119" spans="2:9" ht="10.5" customHeight="1">
      <c r="B119" s="10" t="s">
        <v>66</v>
      </c>
      <c r="C119" s="10" t="s">
        <v>67</v>
      </c>
      <c r="D119" s="10" t="s">
        <v>68</v>
      </c>
      <c r="E119" s="10" t="s">
        <v>69</v>
      </c>
      <c r="F119" s="10" t="s">
        <v>70</v>
      </c>
      <c r="G119" s="22"/>
      <c r="H119" s="22"/>
      <c r="I119" s="22"/>
    </row>
    <row r="120" spans="2:5" ht="10.5" customHeight="1">
      <c r="B120" s="25" t="s">
        <v>71</v>
      </c>
      <c r="C120" s="13">
        <v>508.291024096199</v>
      </c>
      <c r="D120" s="30">
        <v>1</v>
      </c>
      <c r="E120" s="13">
        <v>508.291024096199</v>
      </c>
    </row>
    <row r="121" spans="2:9" ht="10.5" customHeight="1">
      <c r="B121" s="10" t="s">
        <v>58</v>
      </c>
      <c r="C121" s="15">
        <v>1918.1159759038</v>
      </c>
      <c r="D121" s="31">
        <v>28</v>
      </c>
      <c r="E121" s="15">
        <v>68.5041419965643</v>
      </c>
      <c r="F121" s="15">
        <v>8.27672290200441</v>
      </c>
      <c r="G121" s="22"/>
      <c r="H121" s="22"/>
      <c r="I121" s="22"/>
    </row>
    <row r="122" spans="2:9" ht="10.5" customHeight="1">
      <c r="B122" s="9" t="s">
        <v>72</v>
      </c>
      <c r="C122" s="12">
        <v>2426.407</v>
      </c>
      <c r="D122" s="32">
        <v>29</v>
      </c>
      <c r="E122" s="8"/>
      <c r="F122" s="8"/>
      <c r="G122" s="8"/>
      <c r="H122" s="8"/>
      <c r="I122" s="8"/>
    </row>
    <row r="124" spans="2:9" ht="10.5" customHeight="1">
      <c r="B124" s="4" t="s">
        <v>73</v>
      </c>
      <c r="C124" s="5"/>
      <c r="D124" s="5"/>
      <c r="E124" s="5"/>
      <c r="F124" s="5"/>
      <c r="G124" s="5"/>
      <c r="H124" s="5"/>
      <c r="I124" s="6"/>
    </row>
    <row r="125" spans="2:10" ht="10.5" customHeight="1">
      <c r="B125" s="39" t="s">
        <v>55</v>
      </c>
      <c r="C125" s="39" t="s">
        <v>74</v>
      </c>
      <c r="D125" s="38"/>
      <c r="E125" s="25" t="s">
        <v>75</v>
      </c>
      <c r="J125" s="25" t="s">
        <v>76</v>
      </c>
    </row>
    <row r="126" spans="2:10" ht="10.5" customHeight="1">
      <c r="B126" s="40" t="s">
        <v>77</v>
      </c>
      <c r="C126" s="40" t="s">
        <v>78</v>
      </c>
      <c r="D126" s="40" t="s">
        <v>79</v>
      </c>
      <c r="E126" s="10" t="s">
        <v>58</v>
      </c>
      <c r="F126" s="10" t="s">
        <v>80</v>
      </c>
      <c r="G126" s="10" t="s">
        <v>81</v>
      </c>
      <c r="H126" s="10" t="s">
        <v>82</v>
      </c>
      <c r="I126" s="10" t="s">
        <v>83</v>
      </c>
      <c r="J126" s="10" t="s">
        <v>82</v>
      </c>
    </row>
    <row r="127" spans="2:9" ht="10.5" customHeight="1">
      <c r="B127" s="39" t="s">
        <v>1</v>
      </c>
      <c r="C127" s="41" t="s">
        <v>84</v>
      </c>
      <c r="D127" s="42">
        <v>4.8838538202502E-06</v>
      </c>
      <c r="E127" s="13">
        <v>1.7929362659065E-06</v>
      </c>
      <c r="F127" s="13">
        <v>2.72394167774891</v>
      </c>
      <c r="G127" s="13">
        <v>0.0109850147658463</v>
      </c>
      <c r="H127" s="13">
        <v>7.41985826377754</v>
      </c>
      <c r="I127" s="13">
        <v>0.232838673275737</v>
      </c>
    </row>
    <row r="128" spans="2:10" ht="10.5" customHeight="1">
      <c r="B128" s="40" t="s">
        <v>2</v>
      </c>
      <c r="C128" s="43" t="s">
        <v>85</v>
      </c>
      <c r="D128" s="44">
        <v>38.3657379494804</v>
      </c>
      <c r="E128" s="15">
        <v>4.53401024044343</v>
      </c>
      <c r="F128" s="44">
        <v>8.46176693807559</v>
      </c>
      <c r="G128" s="15">
        <v>3.35078809143852E-09</v>
      </c>
      <c r="H128" s="15">
        <v>71.6014997143092</v>
      </c>
      <c r="I128" s="22"/>
      <c r="J128" s="15">
        <v>7.41985826377755</v>
      </c>
    </row>
    <row r="130" spans="2:9" ht="10.5" customHeight="1">
      <c r="B130" s="4" t="s">
        <v>86</v>
      </c>
      <c r="C130" s="5"/>
      <c r="D130" s="5"/>
      <c r="E130" s="5"/>
      <c r="F130" s="5"/>
      <c r="G130" s="5"/>
      <c r="H130" s="5"/>
      <c r="I130" s="6"/>
    </row>
    <row r="131" spans="2:3" ht="10.5" customHeight="1">
      <c r="B131" s="25" t="s">
        <v>55</v>
      </c>
      <c r="C131" s="25" t="s">
        <v>74</v>
      </c>
    </row>
    <row r="132" spans="2:9" ht="10.5" customHeight="1">
      <c r="B132" s="10" t="s">
        <v>77</v>
      </c>
      <c r="C132" s="10" t="s">
        <v>78</v>
      </c>
      <c r="D132" s="10" t="s">
        <v>1</v>
      </c>
      <c r="E132" s="10" t="s">
        <v>2</v>
      </c>
      <c r="F132" s="22"/>
      <c r="G132" s="22"/>
      <c r="H132" s="22"/>
      <c r="I132" s="22"/>
    </row>
    <row r="133" spans="2:5" ht="10.5" customHeight="1">
      <c r="B133" s="25" t="s">
        <v>1</v>
      </c>
      <c r="C133" s="33" t="s">
        <v>84</v>
      </c>
      <c r="D133" s="13">
        <v>1</v>
      </c>
      <c r="E133" s="13">
        <v>0.209483002685122</v>
      </c>
    </row>
    <row r="134" spans="2:9" ht="10.5" customHeight="1">
      <c r="B134" s="10" t="s">
        <v>2</v>
      </c>
      <c r="C134" s="34" t="s">
        <v>85</v>
      </c>
      <c r="D134" s="15">
        <v>0.209483002685122</v>
      </c>
      <c r="E134" s="15">
        <v>1</v>
      </c>
      <c r="F134" s="22"/>
      <c r="G134" s="22"/>
      <c r="H134" s="22"/>
      <c r="I134" s="22"/>
    </row>
    <row r="136" spans="2:9" ht="10.5" customHeight="1">
      <c r="B136" s="4" t="s">
        <v>87</v>
      </c>
      <c r="C136" s="5"/>
      <c r="D136" s="5"/>
      <c r="E136" s="5"/>
      <c r="F136" s="5"/>
      <c r="G136" s="5"/>
      <c r="H136" s="5"/>
      <c r="I136" s="6"/>
    </row>
    <row r="138" spans="2:9" ht="10.5" customHeight="1">
      <c r="B138" s="14" t="s">
        <v>88</v>
      </c>
      <c r="C138" s="22"/>
      <c r="D138" s="22"/>
      <c r="E138" s="35" t="s">
        <v>89</v>
      </c>
      <c r="G138" s="14" t="s">
        <v>90</v>
      </c>
      <c r="H138" s="22"/>
      <c r="I138" s="35" t="s">
        <v>89</v>
      </c>
    </row>
    <row r="139" spans="2:9" ht="10.5" customHeight="1">
      <c r="B139" s="33" t="s">
        <v>91</v>
      </c>
      <c r="E139" s="28">
        <v>0.140445236971553</v>
      </c>
      <c r="G139" s="33" t="s">
        <v>92</v>
      </c>
      <c r="I139" s="13">
        <v>1.75454059327445</v>
      </c>
    </row>
    <row r="140" spans="2:9" ht="10.5" customHeight="1">
      <c r="B140" s="41" t="s">
        <v>93</v>
      </c>
      <c r="C140" s="38"/>
      <c r="D140" s="38"/>
      <c r="E140" s="45">
        <v>0.209483002685122</v>
      </c>
      <c r="G140" s="33" t="s">
        <v>94</v>
      </c>
      <c r="I140" s="13">
        <v>50.01</v>
      </c>
    </row>
    <row r="141" spans="2:9" ht="10.5" customHeight="1">
      <c r="B141" s="33" t="s">
        <v>95</v>
      </c>
      <c r="E141" s="28">
        <v>0.181250252781019</v>
      </c>
      <c r="G141" s="33" t="s">
        <v>96</v>
      </c>
      <c r="I141" s="13">
        <v>9.14708734497226</v>
      </c>
    </row>
    <row r="143" spans="2:5" ht="10.5" customHeight="1">
      <c r="B143" s="14" t="s">
        <v>97</v>
      </c>
      <c r="C143" s="22"/>
      <c r="D143" s="22"/>
      <c r="E143" s="35" t="s">
        <v>89</v>
      </c>
    </row>
    <row r="144" spans="2:5" ht="10.5" customHeight="1">
      <c r="B144" s="33" t="s">
        <v>98</v>
      </c>
      <c r="E144" s="36" t="s">
        <v>99</v>
      </c>
    </row>
    <row r="146" spans="2:9" ht="10.5" customHeight="1">
      <c r="B146" s="4" t="s">
        <v>100</v>
      </c>
      <c r="C146" s="5"/>
      <c r="D146" s="5"/>
      <c r="E146" s="5"/>
      <c r="F146" s="5"/>
      <c r="G146" s="5"/>
      <c r="H146" s="5"/>
      <c r="I146" s="6"/>
    </row>
    <row r="148" spans="2:5" ht="10.5" customHeight="1">
      <c r="B148" s="14" t="s">
        <v>101</v>
      </c>
      <c r="C148" s="22"/>
      <c r="D148" s="22"/>
      <c r="E148" s="35" t="s">
        <v>89</v>
      </c>
    </row>
    <row r="149" spans="2:5" ht="10.5" customHeight="1">
      <c r="B149" s="33" t="s">
        <v>102</v>
      </c>
      <c r="E149" s="36" t="s">
        <v>103</v>
      </c>
    </row>
    <row r="150" spans="2:5" ht="10.5" customHeight="1">
      <c r="B150" s="33" t="s">
        <v>104</v>
      </c>
      <c r="E150" s="36" t="s">
        <v>40</v>
      </c>
    </row>
    <row r="151" spans="2:5" ht="10.5" customHeight="1">
      <c r="B151" s="33" t="s">
        <v>105</v>
      </c>
      <c r="E151" s="36">
        <v>1</v>
      </c>
    </row>
    <row r="152" spans="2:5" ht="10.5" customHeight="1">
      <c r="B152" s="33" t="s">
        <v>106</v>
      </c>
      <c r="E152" s="27"/>
    </row>
    <row r="153" spans="2:5" ht="10.5" customHeight="1">
      <c r="B153" s="33" t="s">
        <v>107</v>
      </c>
      <c r="E153" s="36" t="s">
        <v>108</v>
      </c>
    </row>
    <row r="154" spans="2:5" ht="10.5" customHeight="1">
      <c r="B154" s="33" t="s">
        <v>109</v>
      </c>
      <c r="E154" s="27"/>
    </row>
    <row r="155" spans="2:5" ht="10.5" customHeight="1">
      <c r="B155" s="33" t="s">
        <v>110</v>
      </c>
      <c r="E155" s="27"/>
    </row>
    <row r="156" spans="2:5" ht="10.5" customHeight="1">
      <c r="B156" s="33" t="s">
        <v>111</v>
      </c>
      <c r="E156" s="36" t="s">
        <v>108</v>
      </c>
    </row>
    <row r="157" spans="2:5" ht="10.5" customHeight="1">
      <c r="B157" s="33" t="s">
        <v>112</v>
      </c>
      <c r="E157" s="27"/>
    </row>
    <row r="158" spans="2:5" ht="10.5" customHeight="1">
      <c r="B158" s="33" t="s">
        <v>113</v>
      </c>
      <c r="E158" s="27"/>
    </row>
    <row r="159" spans="2:5" ht="10.5" customHeight="1">
      <c r="B159" s="33" t="s">
        <v>114</v>
      </c>
      <c r="E159" s="36" t="s">
        <v>108</v>
      </c>
    </row>
    <row r="160" spans="2:5" ht="10.5" customHeight="1">
      <c r="B160" s="33" t="s">
        <v>115</v>
      </c>
      <c r="E160" s="36" t="s">
        <v>108</v>
      </c>
    </row>
    <row r="161" spans="2:5" ht="10.5" customHeight="1">
      <c r="B161" s="33" t="s">
        <v>116</v>
      </c>
      <c r="E161" s="36" t="s">
        <v>108</v>
      </c>
    </row>
    <row r="162" spans="2:5" ht="10.5" customHeight="1">
      <c r="B162" s="33" t="s">
        <v>117</v>
      </c>
      <c r="E162" s="27"/>
    </row>
    <row r="163" spans="2:5" ht="10.5" customHeight="1">
      <c r="B163" s="33" t="s">
        <v>118</v>
      </c>
      <c r="E163" s="36" t="s">
        <v>108</v>
      </c>
    </row>
    <row r="164" spans="2:5" ht="10.5" customHeight="1">
      <c r="B164" s="33" t="s">
        <v>119</v>
      </c>
      <c r="E164" s="27"/>
    </row>
    <row r="165" spans="2:5" ht="10.5" customHeight="1">
      <c r="B165" s="33" t="s">
        <v>120</v>
      </c>
      <c r="E165" s="27"/>
    </row>
    <row r="166" spans="2:5" ht="10.5" customHeight="1">
      <c r="B166" s="33" t="s">
        <v>121</v>
      </c>
      <c r="E166" s="36" t="s">
        <v>99</v>
      </c>
    </row>
    <row r="168" spans="2:9" ht="10.5" customHeight="1">
      <c r="B168" s="4" t="s">
        <v>122</v>
      </c>
      <c r="C168" s="5"/>
      <c r="D168" s="5"/>
      <c r="E168" s="5"/>
      <c r="F168" s="5"/>
      <c r="G168" s="5"/>
      <c r="H168" s="5"/>
      <c r="I168" s="6"/>
    </row>
    <row r="169" spans="2:9" ht="10.5" customHeight="1">
      <c r="B169" s="16" t="s">
        <v>123</v>
      </c>
      <c r="C169" s="17"/>
      <c r="D169" s="17"/>
      <c r="E169" s="17"/>
      <c r="F169" s="17"/>
      <c r="G169" s="17"/>
      <c r="H169" s="17"/>
      <c r="I169" s="19"/>
    </row>
    <row r="170" spans="2:9" ht="10.5" customHeight="1">
      <c r="B170" s="16" t="s">
        <v>124</v>
      </c>
      <c r="C170" s="17"/>
      <c r="D170" s="17"/>
      <c r="E170" s="17"/>
      <c r="F170" s="17"/>
      <c r="G170" s="17"/>
      <c r="H170" s="17"/>
      <c r="I170" s="19"/>
    </row>
    <row r="171" spans="2:9" ht="10.5" customHeight="1">
      <c r="B171" s="21" t="s">
        <v>125</v>
      </c>
      <c r="C171" s="22"/>
      <c r="D171" s="22"/>
      <c r="E171" s="22"/>
      <c r="F171" s="22"/>
      <c r="G171" s="22"/>
      <c r="H171" s="22"/>
      <c r="I171" s="24"/>
    </row>
  </sheetData>
  <printOptions/>
  <pageMargins left="0.75" right="0.7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Keating</cp:lastModifiedBy>
  <dcterms:created xsi:type="dcterms:W3CDTF">2005-03-02T00:16:25Z</dcterms:created>
  <dcterms:modified xsi:type="dcterms:W3CDTF">2005-03-02T00:19:54Z</dcterms:modified>
  <cp:category/>
  <cp:version/>
  <cp:contentType/>
  <cp:contentStatus/>
</cp:coreProperties>
</file>